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ALISIS NILAI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HANIN</author>
  </authors>
  <commentList>
    <comment ref="E15" authorId="0">
      <text>
        <r>
          <rPr>
            <b/>
            <sz val="9"/>
            <rFont val="Tahoma"/>
            <family val="2"/>
          </rPr>
          <t>HANIN:</t>
        </r>
        <r>
          <rPr>
            <sz val="9"/>
            <rFont val="Tahoma"/>
            <family val="2"/>
          </rPr>
          <t xml:space="preserve">
Masukkan jenis kelamin
L=Laki-laki
P=Perempuan</t>
        </r>
      </text>
    </comment>
    <comment ref="F15" authorId="0">
      <text>
        <r>
          <rPr>
            <b/>
            <sz val="9"/>
            <rFont val="Tahoma"/>
            <family val="2"/>
          </rPr>
          <t>HANIN:</t>
        </r>
        <r>
          <rPr>
            <sz val="9"/>
            <rFont val="Tahoma"/>
            <family val="2"/>
          </rPr>
          <t xml:space="preserve">
Keterangan Isian:
Hadir=1
Alpa=0
Izin=I
Sakit=S</t>
        </r>
      </text>
    </comment>
  </commentList>
</comments>
</file>

<file path=xl/sharedStrings.xml><?xml version="1.0" encoding="utf-8"?>
<sst xmlns="http://schemas.openxmlformats.org/spreadsheetml/2006/main" count="79" uniqueCount="64">
  <si>
    <t>NO</t>
  </si>
  <si>
    <t>NIM</t>
  </si>
  <si>
    <t>NAMA MAHASISWA</t>
  </si>
  <si>
    <t>JK</t>
  </si>
  <si>
    <t>HADIR</t>
  </si>
  <si>
    <t>ALPA</t>
  </si>
  <si>
    <t>SAKIT</t>
  </si>
  <si>
    <t>IZIN</t>
  </si>
  <si>
    <t>JUMLAH KEHADIRAN</t>
  </si>
  <si>
    <t>UTS</t>
  </si>
  <si>
    <t>UAS</t>
  </si>
  <si>
    <t>UNIVERSITAS COKROAMINOTO PALOPO</t>
  </si>
  <si>
    <t>PROGRAM STUDI INFORMATIKA</t>
  </si>
  <si>
    <t>Dosen</t>
  </si>
  <si>
    <t>:</t>
  </si>
  <si>
    <t>Mengetahui:</t>
  </si>
  <si>
    <t>Palopo,</t>
  </si>
  <si>
    <t>Ketua Program Studi Informatika,</t>
  </si>
  <si>
    <t>Dosen Pengampuh,</t>
  </si>
  <si>
    <t>STATUS</t>
  </si>
  <si>
    <t>P</t>
  </si>
  <si>
    <t>L</t>
  </si>
  <si>
    <t>PERTEMUAN</t>
  </si>
  <si>
    <t>NILAI AKHIR</t>
  </si>
  <si>
    <t>NILAI MUTU</t>
  </si>
  <si>
    <t>T/M/L</t>
  </si>
  <si>
    <t>FAKULTAS TEKNIK KOMPUTER</t>
  </si>
  <si>
    <t>Jalan Latamacelling No. 19 Gedung A Lantai II Kampus 1 Kota Palopo 91913 - Sulawesi Selatan</t>
  </si>
  <si>
    <t>Mata Kuliah / SKS</t>
  </si>
  <si>
    <t>Semester / Kelas</t>
  </si>
  <si>
    <t>Hari / Pukul</t>
  </si>
  <si>
    <t>Persentase</t>
  </si>
  <si>
    <t xml:space="preserve"> Kehadiran</t>
  </si>
  <si>
    <t xml:space="preserve"> Tugas</t>
  </si>
  <si>
    <t xml:space="preserve"> UTS</t>
  </si>
  <si>
    <t xml:space="preserve"> UAS</t>
  </si>
  <si>
    <t xml:space="preserve">Total </t>
  </si>
  <si>
    <t>Total</t>
  </si>
  <si>
    <t>Hadir (1)</t>
  </si>
  <si>
    <t>Alpa (A)</t>
  </si>
  <si>
    <t>Sakit (S)</t>
  </si>
  <si>
    <t>Izin (I)</t>
  </si>
  <si>
    <t>Total Kehadiran Berdasarkan Jenis Kelamin</t>
  </si>
  <si>
    <t>J U M L A H</t>
  </si>
  <si>
    <t>A</t>
  </si>
  <si>
    <t>KEHADIRAN BERDASARKAN JENIS KELAMIN</t>
  </si>
  <si>
    <t>Nilai</t>
  </si>
  <si>
    <t>Laki-Laki</t>
  </si>
  <si>
    <t>Perempuan</t>
  </si>
  <si>
    <t>B+</t>
  </si>
  <si>
    <t>C</t>
  </si>
  <si>
    <t>B</t>
  </si>
  <si>
    <t>C+</t>
  </si>
  <si>
    <t>D</t>
  </si>
  <si>
    <t>E</t>
  </si>
  <si>
    <t>JUMLAH MAHASISWA BERDASARKAN NILAI</t>
  </si>
  <si>
    <t>KEHADIRAN</t>
  </si>
  <si>
    <t>ANALISIS NILAI MAHASISWA</t>
  </si>
  <si>
    <t xml:space="preserve"> </t>
  </si>
  <si>
    <t>…………………….</t>
  </si>
  <si>
    <t xml:space="preserve">NIDN. 09 </t>
  </si>
  <si>
    <t>Telepon (0471) 3200907 Fax. 0471-325025 Website://www.ftkom.uncp.ac.id e-Mail:proditiuncp@gmail.com</t>
  </si>
  <si>
    <t>NIDN. 0927119004</t>
  </si>
  <si>
    <t>Vicky Bin Djusmin, S.Kom.,M.Kom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</si>
</sst>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"/>
    <numFmt numFmtId="173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9"/>
      <name val="Calibri"/>
      <family val="2"/>
    </font>
    <font>
      <sz val="6"/>
      <name val="Cambria"/>
      <family val="2"/>
    </font>
    <font>
      <sz val="6"/>
      <color indexed="8"/>
      <name val="Cambria"/>
      <family val="2"/>
    </font>
    <font>
      <b/>
      <i/>
      <sz val="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0"/>
    </font>
    <font>
      <sz val="5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mbria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i/>
      <sz val="6"/>
      <color theme="1"/>
      <name val="Calibri"/>
      <family val="2"/>
    </font>
    <font>
      <sz val="6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9" fontId="52" fillId="0" borderId="10" xfId="0" applyNumberFormat="1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 vertical="center"/>
      <protection/>
    </xf>
    <xf numFmtId="1" fontId="52" fillId="0" borderId="10" xfId="0" applyNumberFormat="1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1" fontId="52" fillId="33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60" fillId="34" borderId="12" xfId="0" applyFont="1" applyFill="1" applyBorder="1" applyAlignment="1" applyProtection="1">
      <alignment horizontal="center" vertical="center"/>
      <protection/>
    </xf>
    <xf numFmtId="0" fontId="36" fillId="34" borderId="13" xfId="0" applyFont="1" applyFill="1" applyBorder="1" applyAlignment="1" applyProtection="1">
      <alignment horizontal="center" vertical="center"/>
      <protection/>
    </xf>
    <xf numFmtId="0" fontId="60" fillId="35" borderId="10" xfId="0" applyFont="1" applyFill="1" applyBorder="1" applyAlignment="1" applyProtection="1">
      <alignment horizontal="center" vertical="center" wrapText="1"/>
      <protection/>
    </xf>
    <xf numFmtId="0" fontId="36" fillId="35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Kehadiran Mahasiswa Kelas ....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(nama Mata Kuliah)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21475"/>
          <c:w val="0.824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Hadir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'ANALISIS NILAI'!$F$67:$U$67</c:f>
              <c:numCache/>
            </c:numRef>
          </c:val>
        </c:ser>
        <c:ser>
          <c:idx val="1"/>
          <c:order val="1"/>
          <c:tx>
            <c:v>Alpa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'ANALISIS NILAI'!$F$71:$U$71</c:f>
              <c:numCache/>
            </c:numRef>
          </c:val>
        </c:ser>
        <c:ser>
          <c:idx val="2"/>
          <c:order val="2"/>
          <c:tx>
            <c:v>Sakit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'ANALISIS NILAI'!$F$75:$U$75</c:f>
              <c:numCache/>
            </c:numRef>
          </c:val>
        </c:ser>
        <c:ser>
          <c:idx val="3"/>
          <c:order val="3"/>
          <c:tx>
            <c:v>Izin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'ANALISIS NILAI'!$F$79:$U$79</c:f>
              <c:numCache/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Pertemuan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Jumlah Mahasiswa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90175"/>
          <c:w val="0.240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Nilai Mahasiswa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Kelas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(nama Mata Kuliah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85"/>
          <c:w val="0.663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v>Frekkuensi Nilai Dalam Kelas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'ANALISIS NILAI'!$B$85:$B$91</c:f>
              <c:strCache/>
            </c:strRef>
          </c:cat>
          <c:val>
            <c:numRef>
              <c:f>'ANALISIS NILAI'!$D$85:$D$91</c:f>
              <c:numCache/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Jumlah Mahasiswa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5"/>
          <c:y val="0.90225"/>
          <c:w val="0.259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64</xdr:row>
      <xdr:rowOff>0</xdr:rowOff>
    </xdr:from>
    <xdr:to>
      <xdr:col>31</xdr:col>
      <xdr:colOff>238125</xdr:colOff>
      <xdr:row>79</xdr:row>
      <xdr:rowOff>133350</xdr:rowOff>
    </xdr:to>
    <xdr:graphicFrame>
      <xdr:nvGraphicFramePr>
        <xdr:cNvPr id="1" name="Chart 2"/>
        <xdr:cNvGraphicFramePr/>
      </xdr:nvGraphicFramePr>
      <xdr:xfrm>
        <a:off x="4610100" y="12382500"/>
        <a:ext cx="40671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9525</xdr:rowOff>
    </xdr:from>
    <xdr:to>
      <xdr:col>33</xdr:col>
      <xdr:colOff>0</xdr:colOff>
      <xdr:row>6</xdr:row>
      <xdr:rowOff>9525</xdr:rowOff>
    </xdr:to>
    <xdr:sp>
      <xdr:nvSpPr>
        <xdr:cNvPr id="2" name="Straight Connector 1"/>
        <xdr:cNvSpPr>
          <a:spLocks/>
        </xdr:cNvSpPr>
      </xdr:nvSpPr>
      <xdr:spPr>
        <a:xfrm>
          <a:off x="57150" y="1352550"/>
          <a:ext cx="88773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323850</xdr:colOff>
      <xdr:row>1</xdr:row>
      <xdr:rowOff>114300</xdr:rowOff>
    </xdr:from>
    <xdr:to>
      <xdr:col>3</xdr:col>
      <xdr:colOff>600075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190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80</xdr:row>
      <xdr:rowOff>66675</xdr:rowOff>
    </xdr:from>
    <xdr:to>
      <xdr:col>32</xdr:col>
      <xdr:colOff>0</xdr:colOff>
      <xdr:row>94</xdr:row>
      <xdr:rowOff>133350</xdr:rowOff>
    </xdr:to>
    <xdr:graphicFrame>
      <xdr:nvGraphicFramePr>
        <xdr:cNvPr id="4" name="Chart 4"/>
        <xdr:cNvGraphicFramePr/>
      </xdr:nvGraphicFramePr>
      <xdr:xfrm>
        <a:off x="4619625" y="14658975"/>
        <a:ext cx="40671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585"/>
  <sheetViews>
    <sheetView tabSelected="1" zoomScale="70" zoomScaleNormal="70" zoomScalePageLayoutView="0" workbookViewId="0" topLeftCell="A64">
      <selection activeCell="AJ87" sqref="AJ87"/>
    </sheetView>
  </sheetViews>
  <sheetFormatPr defaultColWidth="9.140625" defaultRowHeight="19.5" customHeight="1"/>
  <cols>
    <col min="1" max="1" width="0.85546875" style="1" customWidth="1"/>
    <col min="2" max="2" width="2.28125" style="3" customWidth="1"/>
    <col min="3" max="3" width="9.140625" style="3" customWidth="1"/>
    <col min="4" max="4" width="12.7109375" style="17" customWidth="1"/>
    <col min="5" max="5" width="3.57421875" style="3" customWidth="1"/>
    <col min="6" max="6" width="2.57421875" style="3" customWidth="1"/>
    <col min="7" max="21" width="2.28125" style="3" customWidth="1"/>
    <col min="22" max="25" width="3.7109375" style="3" customWidth="1"/>
    <col min="26" max="27" width="9.7109375" style="3" customWidth="1"/>
    <col min="28" max="31" width="6.7109375" style="3" customWidth="1"/>
    <col min="32" max="33" width="3.7109375" style="3" customWidth="1"/>
    <col min="34" max="16384" width="9.140625" style="1" customWidth="1"/>
  </cols>
  <sheetData>
    <row r="1" spans="2:33" ht="8.25" customHeight="1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s="1"/>
      <c r="AA1" s="1"/>
      <c r="AB1" s="1"/>
      <c r="AC1" s="1"/>
      <c r="AD1" s="1"/>
      <c r="AE1" s="1"/>
      <c r="AF1" s="1"/>
      <c r="AG1" s="1"/>
    </row>
    <row r="2" spans="2:33" ht="19.5" customHeight="1">
      <c r="B2" s="1"/>
      <c r="C2" s="44" t="s">
        <v>11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3" ht="19.5" customHeight="1">
      <c r="B3" s="1"/>
      <c r="C3" s="45" t="s">
        <v>26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9.5" customHeight="1">
      <c r="B4" s="1"/>
      <c r="C4" s="46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9.5" customHeight="1">
      <c r="B5" s="1"/>
      <c r="C5" s="47" t="s">
        <v>27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2:33" ht="19.5" customHeight="1">
      <c r="B6" s="1"/>
      <c r="C6" s="47" t="s">
        <v>61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2:33" ht="9" customHeight="1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Z7" s="1"/>
      <c r="AA7" s="1"/>
      <c r="AB7" s="1"/>
      <c r="AC7" s="1"/>
      <c r="AD7" s="1"/>
      <c r="AE7" s="1"/>
      <c r="AF7" s="1"/>
      <c r="AG7" s="1"/>
    </row>
    <row r="8" spans="2:33" ht="12" customHeight="1">
      <c r="B8" s="1"/>
      <c r="C8" s="48" t="s">
        <v>57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2:33" ht="12" customHeight="1"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ht="12" customHeight="1">
      <c r="B10" s="39" t="s">
        <v>28</v>
      </c>
      <c r="C10" s="39"/>
      <c r="D10" s="39"/>
      <c r="E10" s="5" t="s">
        <v>14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6"/>
      <c r="AA10" s="6"/>
      <c r="AB10" s="6"/>
      <c r="AC10" s="43" t="s">
        <v>31</v>
      </c>
      <c r="AD10" s="25"/>
      <c r="AE10" s="40" t="s">
        <v>32</v>
      </c>
      <c r="AF10" s="41"/>
      <c r="AG10" s="7"/>
    </row>
    <row r="11" spans="2:33" ht="12" customHeight="1">
      <c r="B11" s="39" t="s">
        <v>29</v>
      </c>
      <c r="C11" s="39"/>
      <c r="D11" s="39"/>
      <c r="E11" s="5" t="s">
        <v>14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6"/>
      <c r="AA11" s="6"/>
      <c r="AB11" s="6"/>
      <c r="AC11" s="25"/>
      <c r="AD11" s="25"/>
      <c r="AE11" s="40" t="s">
        <v>33</v>
      </c>
      <c r="AF11" s="41"/>
      <c r="AG11" s="7"/>
    </row>
    <row r="12" spans="2:33" ht="12" customHeight="1">
      <c r="B12" s="39" t="s">
        <v>30</v>
      </c>
      <c r="C12" s="39"/>
      <c r="D12" s="39"/>
      <c r="E12" s="5" t="s">
        <v>14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"/>
      <c r="AA12" s="6"/>
      <c r="AB12" s="6"/>
      <c r="AC12" s="25"/>
      <c r="AD12" s="25"/>
      <c r="AE12" s="40" t="s">
        <v>34</v>
      </c>
      <c r="AF12" s="41"/>
      <c r="AG12" s="7"/>
    </row>
    <row r="13" spans="2:33" ht="12" customHeight="1">
      <c r="B13" s="39" t="s">
        <v>13</v>
      </c>
      <c r="C13" s="39"/>
      <c r="D13" s="39"/>
      <c r="E13" s="5" t="s">
        <v>14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6"/>
      <c r="AA13" s="6"/>
      <c r="AB13" s="6"/>
      <c r="AC13" s="25"/>
      <c r="AD13" s="25"/>
      <c r="AE13" s="40" t="s">
        <v>35</v>
      </c>
      <c r="AF13" s="41"/>
      <c r="AG13" s="7"/>
    </row>
    <row r="14" spans="2:33" ht="12" customHeight="1"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3" ht="15.75" customHeight="1">
      <c r="B15" s="24" t="s">
        <v>0</v>
      </c>
      <c r="C15" s="24" t="s">
        <v>1</v>
      </c>
      <c r="D15" s="24" t="s">
        <v>2</v>
      </c>
      <c r="E15" s="24" t="s">
        <v>3</v>
      </c>
      <c r="F15" s="24" t="s">
        <v>22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 t="s">
        <v>8</v>
      </c>
      <c r="W15" s="24"/>
      <c r="X15" s="24"/>
      <c r="Y15" s="24"/>
      <c r="Z15" s="24" t="s">
        <v>19</v>
      </c>
      <c r="AA15" s="24"/>
      <c r="AB15" s="35" t="s">
        <v>56</v>
      </c>
      <c r="AC15" s="35" t="s">
        <v>25</v>
      </c>
      <c r="AD15" s="35" t="s">
        <v>9</v>
      </c>
      <c r="AE15" s="35" t="s">
        <v>10</v>
      </c>
      <c r="AF15" s="37" t="s">
        <v>23</v>
      </c>
      <c r="AG15" s="37" t="s">
        <v>24</v>
      </c>
    </row>
    <row r="16" spans="2:33" ht="15.75" customHeight="1">
      <c r="B16" s="25"/>
      <c r="C16" s="25"/>
      <c r="D16" s="25"/>
      <c r="E16" s="25"/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8">
        <v>7</v>
      </c>
      <c r="M16" s="8">
        <v>8</v>
      </c>
      <c r="N16" s="8">
        <v>9</v>
      </c>
      <c r="O16" s="8">
        <v>10</v>
      </c>
      <c r="P16" s="8">
        <v>11</v>
      </c>
      <c r="Q16" s="8">
        <v>12</v>
      </c>
      <c r="R16" s="8">
        <v>13</v>
      </c>
      <c r="S16" s="8">
        <v>14</v>
      </c>
      <c r="T16" s="8">
        <v>15</v>
      </c>
      <c r="U16" s="8">
        <v>16</v>
      </c>
      <c r="V16" s="8" t="s">
        <v>4</v>
      </c>
      <c r="W16" s="8" t="s">
        <v>5</v>
      </c>
      <c r="X16" s="8" t="s">
        <v>6</v>
      </c>
      <c r="Y16" s="8" t="s">
        <v>7</v>
      </c>
      <c r="Z16" s="8" t="s">
        <v>9</v>
      </c>
      <c r="AA16" s="8" t="s">
        <v>10</v>
      </c>
      <c r="AB16" s="36"/>
      <c r="AC16" s="36"/>
      <c r="AD16" s="36"/>
      <c r="AE16" s="36"/>
      <c r="AF16" s="38"/>
      <c r="AG16" s="38"/>
    </row>
    <row r="17" spans="2:33" ht="15.75" customHeight="1">
      <c r="B17" s="8">
        <v>1</v>
      </c>
      <c r="C17" s="9"/>
      <c r="D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COUNTIF(F17:U17,"1")</f>
        <v>0</v>
      </c>
      <c r="W17" s="8">
        <f>COUNTIF(F17:U17,"A")</f>
        <v>0</v>
      </c>
      <c r="X17" s="8">
        <f>COUNTIF(F17:U17,"S")</f>
        <v>0</v>
      </c>
      <c r="Y17" s="8">
        <f>COUNTIF(F17:U17,"I")</f>
        <v>0</v>
      </c>
      <c r="Z17" s="8" t="str">
        <f aca="true" t="shared" si="0" ref="Z17:Z51">IF(((COUNTIF(F17:M17,"1")/8)*100)&gt;70,"Layak Ujian","Tidak Layak Ujian")</f>
        <v>Tidak Layak Ujian</v>
      </c>
      <c r="AA17" s="8" t="str">
        <f aca="true" t="shared" si="1" ref="AA17:AA51">IF(((COUNTIF(F17:U17,"1")/16)*100)&gt;70,"Layak Ujian","Tidak Layak Ujian")</f>
        <v>Tidak Layak Ujian</v>
      </c>
      <c r="AB17" s="8"/>
      <c r="AC17" s="11"/>
      <c r="AD17" s="12"/>
      <c r="AE17" s="13"/>
      <c r="AF17" s="14">
        <f aca="true" t="shared" si="2" ref="AF17:AF51">(AB17*$AG$10)+(AC17*$AG$11)+(AD17*$AG$12)+(AE17*$AG$13)</f>
        <v>0</v>
      </c>
      <c r="AG17" s="15" t="str">
        <f aca="true" t="shared" si="3" ref="AG17:AG51">IF(AF17&gt;=85,"A",IF(AF17&gt;=75,"B+",IF(AF17&gt;=70,"B",IF(AF17&gt;=65,"C+",IF(AF17&gt;=55,"C",IF(AF17&gt;=40,"D","E"))))))</f>
        <v>E</v>
      </c>
    </row>
    <row r="18" spans="2:33" ht="15.75" customHeight="1">
      <c r="B18" s="8">
        <v>2</v>
      </c>
      <c r="C18" s="9"/>
      <c r="D18" s="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aca="true" t="shared" si="4" ref="V18:V51">COUNTIF(F18:U18,"1")</f>
        <v>0</v>
      </c>
      <c r="W18" s="8">
        <f aca="true" t="shared" si="5" ref="W18:W51">COUNTIF(F18:U18,"A")</f>
        <v>0</v>
      </c>
      <c r="X18" s="8">
        <f aca="true" t="shared" si="6" ref="X18:X51">COUNTIF(F18:U18,"S")</f>
        <v>0</v>
      </c>
      <c r="Y18" s="8">
        <f aca="true" t="shared" si="7" ref="Y18:Y51">COUNTIF(F18:U18,"I")</f>
        <v>0</v>
      </c>
      <c r="Z18" s="8" t="str">
        <f t="shared" si="0"/>
        <v>Tidak Layak Ujian</v>
      </c>
      <c r="AA18" s="8" t="str">
        <f t="shared" si="1"/>
        <v>Tidak Layak Ujian</v>
      </c>
      <c r="AB18" s="8"/>
      <c r="AC18" s="11"/>
      <c r="AD18" s="12"/>
      <c r="AE18" s="13"/>
      <c r="AF18" s="14">
        <f t="shared" si="2"/>
        <v>0</v>
      </c>
      <c r="AG18" s="15" t="str">
        <f t="shared" si="3"/>
        <v>E</v>
      </c>
    </row>
    <row r="19" spans="2:33" ht="15.75" customHeight="1">
      <c r="B19" s="8">
        <v>3</v>
      </c>
      <c r="C19" s="9"/>
      <c r="D19" s="1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4"/>
        <v>0</v>
      </c>
      <c r="W19" s="8">
        <f t="shared" si="5"/>
        <v>0</v>
      </c>
      <c r="X19" s="8">
        <f t="shared" si="6"/>
        <v>0</v>
      </c>
      <c r="Y19" s="8">
        <f t="shared" si="7"/>
        <v>0</v>
      </c>
      <c r="Z19" s="8" t="str">
        <f t="shared" si="0"/>
        <v>Tidak Layak Ujian</v>
      </c>
      <c r="AA19" s="8" t="str">
        <f t="shared" si="1"/>
        <v>Tidak Layak Ujian</v>
      </c>
      <c r="AB19" s="8"/>
      <c r="AC19" s="11"/>
      <c r="AD19" s="12"/>
      <c r="AE19" s="13"/>
      <c r="AF19" s="14">
        <f>(AB19*$AG$10)+(AC19*$AG$11)+(AD19*$AG$12)+(AE19*$AG$13)</f>
        <v>0</v>
      </c>
      <c r="AG19" s="15" t="str">
        <f t="shared" si="3"/>
        <v>E</v>
      </c>
    </row>
    <row r="20" spans="2:33" ht="15.75" customHeight="1">
      <c r="B20" s="8">
        <v>4</v>
      </c>
      <c r="C20" s="9"/>
      <c r="D20" s="1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4"/>
        <v>0</v>
      </c>
      <c r="W20" s="8">
        <f t="shared" si="5"/>
        <v>0</v>
      </c>
      <c r="X20" s="8">
        <f t="shared" si="6"/>
        <v>0</v>
      </c>
      <c r="Y20" s="8">
        <f t="shared" si="7"/>
        <v>0</v>
      </c>
      <c r="Z20" s="8" t="str">
        <f t="shared" si="0"/>
        <v>Tidak Layak Ujian</v>
      </c>
      <c r="AA20" s="8" t="str">
        <f t="shared" si="1"/>
        <v>Tidak Layak Ujian</v>
      </c>
      <c r="AB20" s="8"/>
      <c r="AC20" s="11"/>
      <c r="AD20" s="12"/>
      <c r="AE20" s="13"/>
      <c r="AF20" s="14">
        <f t="shared" si="2"/>
        <v>0</v>
      </c>
      <c r="AG20" s="15" t="str">
        <f t="shared" si="3"/>
        <v>E</v>
      </c>
    </row>
    <row r="21" spans="2:33" ht="15.75" customHeight="1">
      <c r="B21" s="8">
        <v>5</v>
      </c>
      <c r="C21" s="9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4"/>
        <v>0</v>
      </c>
      <c r="W21" s="8">
        <f t="shared" si="5"/>
        <v>0</v>
      </c>
      <c r="X21" s="8">
        <f t="shared" si="6"/>
        <v>0</v>
      </c>
      <c r="Y21" s="8">
        <f t="shared" si="7"/>
        <v>0</v>
      </c>
      <c r="Z21" s="8" t="str">
        <f t="shared" si="0"/>
        <v>Tidak Layak Ujian</v>
      </c>
      <c r="AA21" s="8" t="str">
        <f t="shared" si="1"/>
        <v>Tidak Layak Ujian</v>
      </c>
      <c r="AB21" s="8"/>
      <c r="AC21" s="11"/>
      <c r="AD21" s="12"/>
      <c r="AE21" s="13"/>
      <c r="AF21" s="14">
        <f t="shared" si="2"/>
        <v>0</v>
      </c>
      <c r="AG21" s="15" t="str">
        <f t="shared" si="3"/>
        <v>E</v>
      </c>
    </row>
    <row r="22" spans="2:33" ht="15.75" customHeight="1">
      <c r="B22" s="8">
        <v>6</v>
      </c>
      <c r="C22" s="9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 t="shared" si="4"/>
        <v>0</v>
      </c>
      <c r="W22" s="8">
        <f t="shared" si="5"/>
        <v>0</v>
      </c>
      <c r="X22" s="8">
        <f t="shared" si="6"/>
        <v>0</v>
      </c>
      <c r="Y22" s="8">
        <f t="shared" si="7"/>
        <v>0</v>
      </c>
      <c r="Z22" s="8" t="str">
        <f t="shared" si="0"/>
        <v>Tidak Layak Ujian</v>
      </c>
      <c r="AA22" s="8" t="str">
        <f t="shared" si="1"/>
        <v>Tidak Layak Ujian</v>
      </c>
      <c r="AB22" s="8"/>
      <c r="AC22" s="11"/>
      <c r="AD22" s="12"/>
      <c r="AE22" s="13"/>
      <c r="AF22" s="14">
        <f t="shared" si="2"/>
        <v>0</v>
      </c>
      <c r="AG22" s="15" t="str">
        <f t="shared" si="3"/>
        <v>E</v>
      </c>
    </row>
    <row r="23" spans="2:33" ht="15.75" customHeight="1">
      <c r="B23" s="8">
        <v>7</v>
      </c>
      <c r="C23" s="9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 t="shared" si="4"/>
        <v>0</v>
      </c>
      <c r="W23" s="8">
        <f t="shared" si="5"/>
        <v>0</v>
      </c>
      <c r="X23" s="8">
        <f t="shared" si="6"/>
        <v>0</v>
      </c>
      <c r="Y23" s="8">
        <f t="shared" si="7"/>
        <v>0</v>
      </c>
      <c r="Z23" s="8" t="str">
        <f t="shared" si="0"/>
        <v>Tidak Layak Ujian</v>
      </c>
      <c r="AA23" s="8" t="str">
        <f t="shared" si="1"/>
        <v>Tidak Layak Ujian</v>
      </c>
      <c r="AB23" s="8"/>
      <c r="AC23" s="11"/>
      <c r="AD23" s="12"/>
      <c r="AE23" s="13"/>
      <c r="AF23" s="14">
        <f t="shared" si="2"/>
        <v>0</v>
      </c>
      <c r="AG23" s="15" t="str">
        <f t="shared" si="3"/>
        <v>E</v>
      </c>
    </row>
    <row r="24" spans="2:33" ht="15.75" customHeight="1">
      <c r="B24" s="8">
        <v>8</v>
      </c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4"/>
        <v>0</v>
      </c>
      <c r="W24" s="8">
        <f t="shared" si="5"/>
        <v>0</v>
      </c>
      <c r="X24" s="8">
        <f t="shared" si="6"/>
        <v>0</v>
      </c>
      <c r="Y24" s="8">
        <f t="shared" si="7"/>
        <v>0</v>
      </c>
      <c r="Z24" s="8" t="str">
        <f t="shared" si="0"/>
        <v>Tidak Layak Ujian</v>
      </c>
      <c r="AA24" s="8" t="str">
        <f t="shared" si="1"/>
        <v>Tidak Layak Ujian</v>
      </c>
      <c r="AB24" s="8"/>
      <c r="AC24" s="11"/>
      <c r="AD24" s="12"/>
      <c r="AE24" s="13"/>
      <c r="AF24" s="14">
        <f t="shared" si="2"/>
        <v>0</v>
      </c>
      <c r="AG24" s="15" t="str">
        <f t="shared" si="3"/>
        <v>E</v>
      </c>
    </row>
    <row r="25" spans="2:33" ht="15.75" customHeight="1">
      <c r="B25" s="8">
        <v>9</v>
      </c>
      <c r="C25" s="9"/>
      <c r="D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 t="shared" si="4"/>
        <v>0</v>
      </c>
      <c r="W25" s="8">
        <f t="shared" si="5"/>
        <v>0</v>
      </c>
      <c r="X25" s="8">
        <f t="shared" si="6"/>
        <v>0</v>
      </c>
      <c r="Y25" s="8">
        <f t="shared" si="7"/>
        <v>0</v>
      </c>
      <c r="Z25" s="8" t="str">
        <f t="shared" si="0"/>
        <v>Tidak Layak Ujian</v>
      </c>
      <c r="AA25" s="8" t="str">
        <f t="shared" si="1"/>
        <v>Tidak Layak Ujian</v>
      </c>
      <c r="AB25" s="8"/>
      <c r="AC25" s="11"/>
      <c r="AD25" s="12"/>
      <c r="AE25" s="13"/>
      <c r="AF25" s="14">
        <f t="shared" si="2"/>
        <v>0</v>
      </c>
      <c r="AG25" s="15" t="str">
        <f t="shared" si="3"/>
        <v>E</v>
      </c>
    </row>
    <row r="26" spans="2:33" ht="15.75" customHeight="1">
      <c r="B26" s="8">
        <v>10</v>
      </c>
      <c r="C26" s="9"/>
      <c r="D26" s="1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f t="shared" si="4"/>
        <v>0</v>
      </c>
      <c r="W26" s="8">
        <f t="shared" si="5"/>
        <v>0</v>
      </c>
      <c r="X26" s="8">
        <f t="shared" si="6"/>
        <v>0</v>
      </c>
      <c r="Y26" s="8">
        <f t="shared" si="7"/>
        <v>0</v>
      </c>
      <c r="Z26" s="8" t="str">
        <f t="shared" si="0"/>
        <v>Tidak Layak Ujian</v>
      </c>
      <c r="AA26" s="8" t="str">
        <f t="shared" si="1"/>
        <v>Tidak Layak Ujian</v>
      </c>
      <c r="AB26" s="8"/>
      <c r="AC26" s="11"/>
      <c r="AD26" s="12"/>
      <c r="AE26" s="13"/>
      <c r="AF26" s="14">
        <f t="shared" si="2"/>
        <v>0</v>
      </c>
      <c r="AG26" s="15" t="str">
        <f t="shared" si="3"/>
        <v>E</v>
      </c>
    </row>
    <row r="27" spans="2:33" ht="15.75" customHeight="1">
      <c r="B27" s="8">
        <v>11</v>
      </c>
      <c r="C27" s="9"/>
      <c r="D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4"/>
        <v>0</v>
      </c>
      <c r="W27" s="8">
        <f t="shared" si="5"/>
        <v>0</v>
      </c>
      <c r="X27" s="8">
        <f t="shared" si="6"/>
        <v>0</v>
      </c>
      <c r="Y27" s="8">
        <f t="shared" si="7"/>
        <v>0</v>
      </c>
      <c r="Z27" s="8" t="str">
        <f t="shared" si="0"/>
        <v>Tidak Layak Ujian</v>
      </c>
      <c r="AA27" s="8" t="str">
        <f t="shared" si="1"/>
        <v>Tidak Layak Ujian</v>
      </c>
      <c r="AB27" s="8"/>
      <c r="AC27" s="11"/>
      <c r="AD27" s="12"/>
      <c r="AE27" s="13"/>
      <c r="AF27" s="14">
        <f t="shared" si="2"/>
        <v>0</v>
      </c>
      <c r="AG27" s="15" t="str">
        <f t="shared" si="3"/>
        <v>E</v>
      </c>
    </row>
    <row r="28" spans="2:33" ht="15.75" customHeight="1">
      <c r="B28" s="8">
        <v>12</v>
      </c>
      <c r="C28" s="9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4"/>
        <v>0</v>
      </c>
      <c r="W28" s="8">
        <f t="shared" si="5"/>
        <v>0</v>
      </c>
      <c r="X28" s="8">
        <f t="shared" si="6"/>
        <v>0</v>
      </c>
      <c r="Y28" s="8">
        <f t="shared" si="7"/>
        <v>0</v>
      </c>
      <c r="Z28" s="8" t="str">
        <f t="shared" si="0"/>
        <v>Tidak Layak Ujian</v>
      </c>
      <c r="AA28" s="8" t="str">
        <f t="shared" si="1"/>
        <v>Tidak Layak Ujian</v>
      </c>
      <c r="AB28" s="8"/>
      <c r="AC28" s="11"/>
      <c r="AD28" s="12"/>
      <c r="AE28" s="13"/>
      <c r="AF28" s="14">
        <f t="shared" si="2"/>
        <v>0</v>
      </c>
      <c r="AG28" s="15" t="str">
        <f t="shared" si="3"/>
        <v>E</v>
      </c>
    </row>
    <row r="29" spans="2:33" ht="15.75" customHeight="1">
      <c r="B29" s="8">
        <v>13</v>
      </c>
      <c r="C29" s="9"/>
      <c r="D29" s="10"/>
      <c r="E29" s="8"/>
      <c r="F29" s="8"/>
      <c r="G29" s="8"/>
      <c r="H29" s="8"/>
      <c r="I29" s="8"/>
      <c r="J29" s="1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f t="shared" si="4"/>
        <v>0</v>
      </c>
      <c r="W29" s="8">
        <f t="shared" si="5"/>
        <v>0</v>
      </c>
      <c r="X29" s="8">
        <f t="shared" si="6"/>
        <v>0</v>
      </c>
      <c r="Y29" s="8">
        <f t="shared" si="7"/>
        <v>0</v>
      </c>
      <c r="Z29" s="8" t="str">
        <f t="shared" si="0"/>
        <v>Tidak Layak Ujian</v>
      </c>
      <c r="AA29" s="8" t="str">
        <f t="shared" si="1"/>
        <v>Tidak Layak Ujian</v>
      </c>
      <c r="AB29" s="8"/>
      <c r="AC29" s="11"/>
      <c r="AD29" s="12"/>
      <c r="AE29" s="13"/>
      <c r="AF29" s="14">
        <f t="shared" si="2"/>
        <v>0</v>
      </c>
      <c r="AG29" s="15" t="str">
        <f t="shared" si="3"/>
        <v>E</v>
      </c>
    </row>
    <row r="30" spans="2:33" ht="15.75" customHeight="1">
      <c r="B30" s="8">
        <v>14</v>
      </c>
      <c r="C30" s="9"/>
      <c r="D30" s="10"/>
      <c r="E30" s="8"/>
      <c r="F30" s="8"/>
      <c r="G30" s="8"/>
      <c r="H30" s="8"/>
      <c r="I30" s="8"/>
      <c r="J30" s="16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4"/>
        <v>0</v>
      </c>
      <c r="W30" s="8">
        <f t="shared" si="5"/>
        <v>0</v>
      </c>
      <c r="X30" s="8">
        <f t="shared" si="6"/>
        <v>0</v>
      </c>
      <c r="Y30" s="8">
        <f t="shared" si="7"/>
        <v>0</v>
      </c>
      <c r="Z30" s="8" t="str">
        <f t="shared" si="0"/>
        <v>Tidak Layak Ujian</v>
      </c>
      <c r="AA30" s="8" t="str">
        <f t="shared" si="1"/>
        <v>Tidak Layak Ujian</v>
      </c>
      <c r="AB30" s="8"/>
      <c r="AC30" s="11"/>
      <c r="AD30" s="12"/>
      <c r="AE30" s="13"/>
      <c r="AF30" s="14">
        <f t="shared" si="2"/>
        <v>0</v>
      </c>
      <c r="AG30" s="15" t="str">
        <f t="shared" si="3"/>
        <v>E</v>
      </c>
    </row>
    <row r="31" spans="2:33" ht="15.75" customHeight="1">
      <c r="B31" s="8">
        <v>15</v>
      </c>
      <c r="C31" s="9"/>
      <c r="D31" s="10"/>
      <c r="E31" s="8"/>
      <c r="F31" s="8"/>
      <c r="G31" s="8"/>
      <c r="H31" s="8"/>
      <c r="I31" s="8"/>
      <c r="J31" s="1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f t="shared" si="4"/>
        <v>0</v>
      </c>
      <c r="W31" s="8">
        <f t="shared" si="5"/>
        <v>0</v>
      </c>
      <c r="X31" s="8">
        <f t="shared" si="6"/>
        <v>0</v>
      </c>
      <c r="Y31" s="8">
        <f t="shared" si="7"/>
        <v>0</v>
      </c>
      <c r="Z31" s="8" t="str">
        <f t="shared" si="0"/>
        <v>Tidak Layak Ujian</v>
      </c>
      <c r="AA31" s="8" t="str">
        <f t="shared" si="1"/>
        <v>Tidak Layak Ujian</v>
      </c>
      <c r="AB31" s="8"/>
      <c r="AC31" s="11"/>
      <c r="AD31" s="12"/>
      <c r="AE31" s="13"/>
      <c r="AF31" s="14">
        <f t="shared" si="2"/>
        <v>0</v>
      </c>
      <c r="AG31" s="15" t="str">
        <f t="shared" si="3"/>
        <v>E</v>
      </c>
    </row>
    <row r="32" spans="2:33" ht="15.75" customHeight="1">
      <c r="B32" s="8">
        <v>16</v>
      </c>
      <c r="C32" s="9"/>
      <c r="D32" s="10"/>
      <c r="E32" s="8"/>
      <c r="F32" s="8"/>
      <c r="G32" s="8"/>
      <c r="H32" s="8"/>
      <c r="I32" s="8"/>
      <c r="J32" s="1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f t="shared" si="4"/>
        <v>0</v>
      </c>
      <c r="W32" s="8">
        <f t="shared" si="5"/>
        <v>0</v>
      </c>
      <c r="X32" s="8">
        <f t="shared" si="6"/>
        <v>0</v>
      </c>
      <c r="Y32" s="8">
        <f t="shared" si="7"/>
        <v>0</v>
      </c>
      <c r="Z32" s="8" t="str">
        <f t="shared" si="0"/>
        <v>Tidak Layak Ujian</v>
      </c>
      <c r="AA32" s="8" t="str">
        <f t="shared" si="1"/>
        <v>Tidak Layak Ujian</v>
      </c>
      <c r="AB32" s="8"/>
      <c r="AC32" s="11"/>
      <c r="AD32" s="12"/>
      <c r="AE32" s="13"/>
      <c r="AF32" s="14">
        <f t="shared" si="2"/>
        <v>0</v>
      </c>
      <c r="AG32" s="15" t="str">
        <f t="shared" si="3"/>
        <v>E</v>
      </c>
    </row>
    <row r="33" spans="2:33" ht="15.75" customHeight="1">
      <c r="B33" s="8">
        <v>17</v>
      </c>
      <c r="C33" s="9"/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si="4"/>
        <v>0</v>
      </c>
      <c r="W33" s="8">
        <f t="shared" si="5"/>
        <v>0</v>
      </c>
      <c r="X33" s="8">
        <f t="shared" si="6"/>
        <v>0</v>
      </c>
      <c r="Y33" s="8">
        <f t="shared" si="7"/>
        <v>0</v>
      </c>
      <c r="Z33" s="8" t="str">
        <f t="shared" si="0"/>
        <v>Tidak Layak Ujian</v>
      </c>
      <c r="AA33" s="8" t="str">
        <f t="shared" si="1"/>
        <v>Tidak Layak Ujian</v>
      </c>
      <c r="AB33" s="8"/>
      <c r="AC33" s="11"/>
      <c r="AD33" s="12"/>
      <c r="AE33" s="13"/>
      <c r="AF33" s="14">
        <f t="shared" si="2"/>
        <v>0</v>
      </c>
      <c r="AG33" s="15" t="str">
        <f t="shared" si="3"/>
        <v>E</v>
      </c>
    </row>
    <row r="34" spans="2:33" ht="15.75" customHeight="1">
      <c r="B34" s="8">
        <v>18</v>
      </c>
      <c r="C34" s="9"/>
      <c r="D34" s="1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f t="shared" si="4"/>
        <v>0</v>
      </c>
      <c r="W34" s="8">
        <f t="shared" si="5"/>
        <v>0</v>
      </c>
      <c r="X34" s="8">
        <f t="shared" si="6"/>
        <v>0</v>
      </c>
      <c r="Y34" s="8">
        <f t="shared" si="7"/>
        <v>0</v>
      </c>
      <c r="Z34" s="8" t="str">
        <f t="shared" si="0"/>
        <v>Tidak Layak Ujian</v>
      </c>
      <c r="AA34" s="8" t="str">
        <f t="shared" si="1"/>
        <v>Tidak Layak Ujian</v>
      </c>
      <c r="AB34" s="8"/>
      <c r="AC34" s="11"/>
      <c r="AD34" s="12"/>
      <c r="AE34" s="13"/>
      <c r="AF34" s="14">
        <f t="shared" si="2"/>
        <v>0</v>
      </c>
      <c r="AG34" s="15" t="str">
        <f t="shared" si="3"/>
        <v>E</v>
      </c>
    </row>
    <row r="35" spans="2:33" ht="15.75" customHeight="1">
      <c r="B35" s="8">
        <v>19</v>
      </c>
      <c r="C35" s="9"/>
      <c r="D35" s="1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f t="shared" si="4"/>
        <v>0</v>
      </c>
      <c r="W35" s="8">
        <f t="shared" si="5"/>
        <v>0</v>
      </c>
      <c r="X35" s="8">
        <f t="shared" si="6"/>
        <v>0</v>
      </c>
      <c r="Y35" s="8">
        <f t="shared" si="7"/>
        <v>0</v>
      </c>
      <c r="Z35" s="8" t="str">
        <f t="shared" si="0"/>
        <v>Tidak Layak Ujian</v>
      </c>
      <c r="AA35" s="8" t="str">
        <f t="shared" si="1"/>
        <v>Tidak Layak Ujian</v>
      </c>
      <c r="AB35" s="8"/>
      <c r="AC35" s="11"/>
      <c r="AD35" s="12"/>
      <c r="AE35" s="13"/>
      <c r="AF35" s="14">
        <f t="shared" si="2"/>
        <v>0</v>
      </c>
      <c r="AG35" s="15" t="str">
        <f t="shared" si="3"/>
        <v>E</v>
      </c>
    </row>
    <row r="36" spans="2:33" ht="15.75" customHeight="1">
      <c r="B36" s="8">
        <v>20</v>
      </c>
      <c r="C36" s="9"/>
      <c r="D36" s="1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 t="shared" si="4"/>
        <v>0</v>
      </c>
      <c r="W36" s="8">
        <f t="shared" si="5"/>
        <v>0</v>
      </c>
      <c r="X36" s="8">
        <f t="shared" si="6"/>
        <v>0</v>
      </c>
      <c r="Y36" s="8">
        <f t="shared" si="7"/>
        <v>0</v>
      </c>
      <c r="Z36" s="8" t="str">
        <f t="shared" si="0"/>
        <v>Tidak Layak Ujian</v>
      </c>
      <c r="AA36" s="8" t="str">
        <f t="shared" si="1"/>
        <v>Tidak Layak Ujian</v>
      </c>
      <c r="AB36" s="8"/>
      <c r="AC36" s="11"/>
      <c r="AD36" s="12"/>
      <c r="AE36" s="13"/>
      <c r="AF36" s="14">
        <f t="shared" si="2"/>
        <v>0</v>
      </c>
      <c r="AG36" s="15" t="str">
        <f t="shared" si="3"/>
        <v>E</v>
      </c>
    </row>
    <row r="37" spans="2:33" ht="15.75" customHeight="1">
      <c r="B37" s="8">
        <v>21</v>
      </c>
      <c r="C37" s="9"/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f t="shared" si="4"/>
        <v>0</v>
      </c>
      <c r="W37" s="8">
        <f t="shared" si="5"/>
        <v>0</v>
      </c>
      <c r="X37" s="8">
        <f t="shared" si="6"/>
        <v>0</v>
      </c>
      <c r="Y37" s="8">
        <f t="shared" si="7"/>
        <v>0</v>
      </c>
      <c r="Z37" s="8" t="str">
        <f t="shared" si="0"/>
        <v>Tidak Layak Ujian</v>
      </c>
      <c r="AA37" s="8" t="str">
        <f t="shared" si="1"/>
        <v>Tidak Layak Ujian</v>
      </c>
      <c r="AB37" s="8"/>
      <c r="AC37" s="11"/>
      <c r="AD37" s="12"/>
      <c r="AE37" s="13"/>
      <c r="AF37" s="14">
        <f t="shared" si="2"/>
        <v>0</v>
      </c>
      <c r="AG37" s="15" t="str">
        <f t="shared" si="3"/>
        <v>E</v>
      </c>
    </row>
    <row r="38" spans="2:33" ht="15.75" customHeight="1">
      <c r="B38" s="8">
        <v>22</v>
      </c>
      <c r="C38" s="9"/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si="4"/>
        <v>0</v>
      </c>
      <c r="W38" s="8">
        <f t="shared" si="5"/>
        <v>0</v>
      </c>
      <c r="X38" s="8">
        <f t="shared" si="6"/>
        <v>0</v>
      </c>
      <c r="Y38" s="8">
        <f t="shared" si="7"/>
        <v>0</v>
      </c>
      <c r="Z38" s="8" t="str">
        <f t="shared" si="0"/>
        <v>Tidak Layak Ujian</v>
      </c>
      <c r="AA38" s="8" t="str">
        <f t="shared" si="1"/>
        <v>Tidak Layak Ujian</v>
      </c>
      <c r="AB38" s="8"/>
      <c r="AC38" s="11"/>
      <c r="AD38" s="12"/>
      <c r="AE38" s="13"/>
      <c r="AF38" s="14">
        <f t="shared" si="2"/>
        <v>0</v>
      </c>
      <c r="AG38" s="15" t="str">
        <f t="shared" si="3"/>
        <v>E</v>
      </c>
    </row>
    <row r="39" spans="2:33" ht="15.75" customHeight="1">
      <c r="B39" s="8">
        <v>23</v>
      </c>
      <c r="C39" s="9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4"/>
        <v>0</v>
      </c>
      <c r="W39" s="8">
        <f t="shared" si="5"/>
        <v>0</v>
      </c>
      <c r="X39" s="8">
        <f t="shared" si="6"/>
        <v>0</v>
      </c>
      <c r="Y39" s="8">
        <f t="shared" si="7"/>
        <v>0</v>
      </c>
      <c r="Z39" s="8" t="str">
        <f t="shared" si="0"/>
        <v>Tidak Layak Ujian</v>
      </c>
      <c r="AA39" s="8" t="str">
        <f t="shared" si="1"/>
        <v>Tidak Layak Ujian</v>
      </c>
      <c r="AB39" s="8"/>
      <c r="AC39" s="11"/>
      <c r="AD39" s="12"/>
      <c r="AE39" s="13"/>
      <c r="AF39" s="14">
        <f t="shared" si="2"/>
        <v>0</v>
      </c>
      <c r="AG39" s="15" t="str">
        <f t="shared" si="3"/>
        <v>E</v>
      </c>
    </row>
    <row r="40" spans="2:33" ht="15.75" customHeight="1">
      <c r="B40" s="8">
        <v>24</v>
      </c>
      <c r="C40" s="9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 t="shared" si="4"/>
        <v>0</v>
      </c>
      <c r="W40" s="8">
        <f t="shared" si="5"/>
        <v>0</v>
      </c>
      <c r="X40" s="8">
        <f t="shared" si="6"/>
        <v>0</v>
      </c>
      <c r="Y40" s="8">
        <f t="shared" si="7"/>
        <v>0</v>
      </c>
      <c r="Z40" s="8" t="str">
        <f t="shared" si="0"/>
        <v>Tidak Layak Ujian</v>
      </c>
      <c r="AA40" s="8" t="str">
        <f t="shared" si="1"/>
        <v>Tidak Layak Ujian</v>
      </c>
      <c r="AB40" s="8"/>
      <c r="AC40" s="11"/>
      <c r="AD40" s="12"/>
      <c r="AE40" s="13"/>
      <c r="AF40" s="14">
        <f t="shared" si="2"/>
        <v>0</v>
      </c>
      <c r="AG40" s="15" t="str">
        <f t="shared" si="3"/>
        <v>E</v>
      </c>
    </row>
    <row r="41" spans="2:33" ht="15.75" customHeight="1">
      <c r="B41" s="8">
        <v>25</v>
      </c>
      <c r="C41" s="9"/>
      <c r="D41" s="1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4"/>
        <v>0</v>
      </c>
      <c r="W41" s="8">
        <f t="shared" si="5"/>
        <v>0</v>
      </c>
      <c r="X41" s="8">
        <f t="shared" si="6"/>
        <v>0</v>
      </c>
      <c r="Y41" s="8">
        <f t="shared" si="7"/>
        <v>0</v>
      </c>
      <c r="Z41" s="8" t="str">
        <f t="shared" si="0"/>
        <v>Tidak Layak Ujian</v>
      </c>
      <c r="AA41" s="8" t="str">
        <f t="shared" si="1"/>
        <v>Tidak Layak Ujian</v>
      </c>
      <c r="AB41" s="8"/>
      <c r="AC41" s="11"/>
      <c r="AD41" s="12"/>
      <c r="AE41" s="13"/>
      <c r="AF41" s="14">
        <f t="shared" si="2"/>
        <v>0</v>
      </c>
      <c r="AG41" s="15" t="str">
        <f t="shared" si="3"/>
        <v>E</v>
      </c>
    </row>
    <row r="42" spans="2:33" ht="15.75" customHeight="1">
      <c r="B42" s="8">
        <v>26</v>
      </c>
      <c r="C42" s="9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 t="shared" si="4"/>
        <v>0</v>
      </c>
      <c r="W42" s="8">
        <f t="shared" si="5"/>
        <v>0</v>
      </c>
      <c r="X42" s="8">
        <f t="shared" si="6"/>
        <v>0</v>
      </c>
      <c r="Y42" s="8">
        <f t="shared" si="7"/>
        <v>0</v>
      </c>
      <c r="Z42" s="8" t="str">
        <f t="shared" si="0"/>
        <v>Tidak Layak Ujian</v>
      </c>
      <c r="AA42" s="8" t="str">
        <f t="shared" si="1"/>
        <v>Tidak Layak Ujian</v>
      </c>
      <c r="AB42" s="8"/>
      <c r="AC42" s="11"/>
      <c r="AD42" s="12"/>
      <c r="AE42" s="13"/>
      <c r="AF42" s="14">
        <f t="shared" si="2"/>
        <v>0</v>
      </c>
      <c r="AG42" s="15" t="str">
        <f t="shared" si="3"/>
        <v>E</v>
      </c>
    </row>
    <row r="43" spans="2:33" ht="15.75" customHeight="1">
      <c r="B43" s="8">
        <v>27</v>
      </c>
      <c r="C43" s="9"/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f t="shared" si="4"/>
        <v>0</v>
      </c>
      <c r="W43" s="8">
        <f t="shared" si="5"/>
        <v>0</v>
      </c>
      <c r="X43" s="8">
        <f t="shared" si="6"/>
        <v>0</v>
      </c>
      <c r="Y43" s="8">
        <f t="shared" si="7"/>
        <v>0</v>
      </c>
      <c r="Z43" s="8" t="str">
        <f t="shared" si="0"/>
        <v>Tidak Layak Ujian</v>
      </c>
      <c r="AA43" s="8" t="str">
        <f t="shared" si="1"/>
        <v>Tidak Layak Ujian</v>
      </c>
      <c r="AB43" s="8"/>
      <c r="AC43" s="11"/>
      <c r="AD43" s="12"/>
      <c r="AE43" s="13"/>
      <c r="AF43" s="14">
        <f t="shared" si="2"/>
        <v>0</v>
      </c>
      <c r="AG43" s="15" t="str">
        <f t="shared" si="3"/>
        <v>E</v>
      </c>
    </row>
    <row r="44" spans="2:33" ht="15.75" customHeight="1">
      <c r="B44" s="8">
        <v>28</v>
      </c>
      <c r="C44" s="9"/>
      <c r="D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f t="shared" si="4"/>
        <v>0</v>
      </c>
      <c r="W44" s="8">
        <f t="shared" si="5"/>
        <v>0</v>
      </c>
      <c r="X44" s="8">
        <f t="shared" si="6"/>
        <v>0</v>
      </c>
      <c r="Y44" s="8">
        <f t="shared" si="7"/>
        <v>0</v>
      </c>
      <c r="Z44" s="8" t="str">
        <f t="shared" si="0"/>
        <v>Tidak Layak Ujian</v>
      </c>
      <c r="AA44" s="8" t="str">
        <f t="shared" si="1"/>
        <v>Tidak Layak Ujian</v>
      </c>
      <c r="AB44" s="8"/>
      <c r="AC44" s="11"/>
      <c r="AD44" s="12"/>
      <c r="AE44" s="13"/>
      <c r="AF44" s="14">
        <f t="shared" si="2"/>
        <v>0</v>
      </c>
      <c r="AG44" s="15" t="str">
        <f t="shared" si="3"/>
        <v>E</v>
      </c>
    </row>
    <row r="45" spans="2:33" ht="15.75" customHeight="1">
      <c r="B45" s="8">
        <v>29</v>
      </c>
      <c r="C45" s="9"/>
      <c r="D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4"/>
        <v>0</v>
      </c>
      <c r="W45" s="8">
        <f t="shared" si="5"/>
        <v>0</v>
      </c>
      <c r="X45" s="8">
        <f t="shared" si="6"/>
        <v>0</v>
      </c>
      <c r="Y45" s="8">
        <f t="shared" si="7"/>
        <v>0</v>
      </c>
      <c r="Z45" s="8" t="str">
        <f t="shared" si="0"/>
        <v>Tidak Layak Ujian</v>
      </c>
      <c r="AA45" s="8" t="str">
        <f t="shared" si="1"/>
        <v>Tidak Layak Ujian</v>
      </c>
      <c r="AB45" s="8"/>
      <c r="AC45" s="11"/>
      <c r="AD45" s="12"/>
      <c r="AE45" s="13"/>
      <c r="AF45" s="14">
        <f t="shared" si="2"/>
        <v>0</v>
      </c>
      <c r="AG45" s="15" t="str">
        <f t="shared" si="3"/>
        <v>E</v>
      </c>
    </row>
    <row r="46" spans="2:33" ht="15.75" customHeight="1">
      <c r="B46" s="8">
        <v>30</v>
      </c>
      <c r="C46" s="9"/>
      <c r="D46" s="1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  <c r="W46" s="8">
        <f t="shared" si="5"/>
        <v>0</v>
      </c>
      <c r="X46" s="8">
        <f t="shared" si="6"/>
        <v>0</v>
      </c>
      <c r="Y46" s="8">
        <f t="shared" si="7"/>
        <v>0</v>
      </c>
      <c r="Z46" s="8" t="str">
        <f t="shared" si="0"/>
        <v>Tidak Layak Ujian</v>
      </c>
      <c r="AA46" s="8" t="str">
        <f t="shared" si="1"/>
        <v>Tidak Layak Ujian</v>
      </c>
      <c r="AB46" s="8"/>
      <c r="AC46" s="11"/>
      <c r="AD46" s="12"/>
      <c r="AE46" s="13"/>
      <c r="AF46" s="14">
        <f t="shared" si="2"/>
        <v>0</v>
      </c>
      <c r="AG46" s="15" t="str">
        <f t="shared" si="3"/>
        <v>E</v>
      </c>
    </row>
    <row r="47" spans="2:33" ht="15.75" customHeight="1">
      <c r="B47" s="8">
        <v>31</v>
      </c>
      <c r="C47" s="9"/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  <c r="W47" s="8">
        <f t="shared" si="5"/>
        <v>0</v>
      </c>
      <c r="X47" s="8">
        <f t="shared" si="6"/>
        <v>0</v>
      </c>
      <c r="Y47" s="8">
        <f t="shared" si="7"/>
        <v>0</v>
      </c>
      <c r="Z47" s="8" t="str">
        <f t="shared" si="0"/>
        <v>Tidak Layak Ujian</v>
      </c>
      <c r="AA47" s="8" t="str">
        <f t="shared" si="1"/>
        <v>Tidak Layak Ujian</v>
      </c>
      <c r="AB47" s="8"/>
      <c r="AC47" s="11"/>
      <c r="AD47" s="12"/>
      <c r="AE47" s="13"/>
      <c r="AF47" s="14">
        <f t="shared" si="2"/>
        <v>0</v>
      </c>
      <c r="AG47" s="15" t="str">
        <f t="shared" si="3"/>
        <v>E</v>
      </c>
    </row>
    <row r="48" spans="2:33" ht="15.75" customHeight="1">
      <c r="B48" s="8">
        <v>32</v>
      </c>
      <c r="C48" s="9"/>
      <c r="D48" s="1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  <c r="W48" s="8">
        <f t="shared" si="5"/>
        <v>0</v>
      </c>
      <c r="X48" s="8">
        <f t="shared" si="6"/>
        <v>0</v>
      </c>
      <c r="Y48" s="8">
        <f t="shared" si="7"/>
        <v>0</v>
      </c>
      <c r="Z48" s="8" t="str">
        <f t="shared" si="0"/>
        <v>Tidak Layak Ujian</v>
      </c>
      <c r="AA48" s="8" t="str">
        <f t="shared" si="1"/>
        <v>Tidak Layak Ujian</v>
      </c>
      <c r="AB48" s="8"/>
      <c r="AC48" s="11"/>
      <c r="AD48" s="12"/>
      <c r="AE48" s="13"/>
      <c r="AF48" s="14">
        <f t="shared" si="2"/>
        <v>0</v>
      </c>
      <c r="AG48" s="15" t="str">
        <f t="shared" si="3"/>
        <v>E</v>
      </c>
    </row>
    <row r="49" spans="2:33" ht="15.75" customHeight="1">
      <c r="B49" s="8">
        <v>33</v>
      </c>
      <c r="C49" s="9"/>
      <c r="D49" s="1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  <c r="W49" s="8">
        <f t="shared" si="5"/>
        <v>0</v>
      </c>
      <c r="X49" s="8">
        <f t="shared" si="6"/>
        <v>0</v>
      </c>
      <c r="Y49" s="8">
        <f t="shared" si="7"/>
        <v>0</v>
      </c>
      <c r="Z49" s="8" t="str">
        <f t="shared" si="0"/>
        <v>Tidak Layak Ujian</v>
      </c>
      <c r="AA49" s="8" t="str">
        <f t="shared" si="1"/>
        <v>Tidak Layak Ujian</v>
      </c>
      <c r="AB49" s="8"/>
      <c r="AC49" s="11"/>
      <c r="AD49" s="12"/>
      <c r="AE49" s="13"/>
      <c r="AF49" s="14">
        <f t="shared" si="2"/>
        <v>0</v>
      </c>
      <c r="AG49" s="15" t="str">
        <f t="shared" si="3"/>
        <v>E</v>
      </c>
    </row>
    <row r="50" spans="2:33" ht="15.75" customHeight="1">
      <c r="B50" s="8">
        <v>34</v>
      </c>
      <c r="C50" s="9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f t="shared" si="4"/>
        <v>0</v>
      </c>
      <c r="W50" s="8">
        <f t="shared" si="5"/>
        <v>0</v>
      </c>
      <c r="X50" s="8">
        <f t="shared" si="6"/>
        <v>0</v>
      </c>
      <c r="Y50" s="8">
        <f t="shared" si="7"/>
        <v>0</v>
      </c>
      <c r="Z50" s="8" t="str">
        <f t="shared" si="0"/>
        <v>Tidak Layak Ujian</v>
      </c>
      <c r="AA50" s="8" t="str">
        <f t="shared" si="1"/>
        <v>Tidak Layak Ujian</v>
      </c>
      <c r="AB50" s="8"/>
      <c r="AC50" s="11"/>
      <c r="AD50" s="12"/>
      <c r="AE50" s="13"/>
      <c r="AF50" s="14">
        <f t="shared" si="2"/>
        <v>0</v>
      </c>
      <c r="AG50" s="15" t="str">
        <f t="shared" si="3"/>
        <v>E</v>
      </c>
    </row>
    <row r="51" spans="2:33" ht="15.75" customHeight="1">
      <c r="B51" s="8">
        <v>35</v>
      </c>
      <c r="C51" s="9"/>
      <c r="D51" s="1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f t="shared" si="4"/>
        <v>0</v>
      </c>
      <c r="W51" s="8">
        <f t="shared" si="5"/>
        <v>0</v>
      </c>
      <c r="X51" s="8">
        <f t="shared" si="6"/>
        <v>0</v>
      </c>
      <c r="Y51" s="8">
        <f t="shared" si="7"/>
        <v>0</v>
      </c>
      <c r="Z51" s="8" t="str">
        <f t="shared" si="0"/>
        <v>Tidak Layak Ujian</v>
      </c>
      <c r="AA51" s="8" t="str">
        <f t="shared" si="1"/>
        <v>Tidak Layak Ujian</v>
      </c>
      <c r="AB51" s="8"/>
      <c r="AC51" s="11"/>
      <c r="AD51" s="12"/>
      <c r="AE51" s="13"/>
      <c r="AF51" s="14">
        <f t="shared" si="2"/>
        <v>0</v>
      </c>
      <c r="AG51" s="15" t="str">
        <f t="shared" si="3"/>
        <v>E</v>
      </c>
    </row>
    <row r="52" spans="2:33" ht="15.75" customHeight="1">
      <c r="B52" s="8">
        <v>36</v>
      </c>
      <c r="C52" s="9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f>COUNTIF(F52:U52,"1")</f>
        <v>0</v>
      </c>
      <c r="W52" s="8">
        <f>COUNTIF(F52:U52,"A")</f>
        <v>0</v>
      </c>
      <c r="X52" s="8">
        <f>COUNTIF(F52:U52,"S")</f>
        <v>0</v>
      </c>
      <c r="Y52" s="8">
        <f>COUNTIF(F52:U52,"I")</f>
        <v>0</v>
      </c>
      <c r="Z52" s="8" t="str">
        <f>IF(((COUNTIF(F52:M52,"1")/8)*100)&gt;70,"Layak Ujian","Tidak Layak Ujian")</f>
        <v>Tidak Layak Ujian</v>
      </c>
      <c r="AA52" s="8" t="str">
        <f>IF(((COUNTIF(F52:U52,"1")/16)*100)&gt;70,"Layak Ujian","Tidak Layak Ujian")</f>
        <v>Tidak Layak Ujian</v>
      </c>
      <c r="AB52" s="8"/>
      <c r="AC52" s="11"/>
      <c r="AD52" s="12"/>
      <c r="AE52" s="13"/>
      <c r="AF52" s="14">
        <f>(AB52*$AG$10)+(AC52*$AG$11)+(AD52*$AG$12)+(AE52*$AG$13)</f>
        <v>0</v>
      </c>
      <c r="AG52" s="15" t="str">
        <f>IF(AF52&gt;=85,"A",IF(AF52&gt;=75,"B+",IF(AF52&gt;=70,"B",IF(AF52&gt;=65,"C+",IF(AF52&gt;=55,"C",IF(AF52&gt;=40,"D","E"))))))</f>
        <v>E</v>
      </c>
    </row>
    <row r="53" spans="2:33" ht="15.75" customHeight="1">
      <c r="B53" s="8">
        <v>37</v>
      </c>
      <c r="C53" s="9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>COUNTIF(F53:U53,"1")</f>
        <v>0</v>
      </c>
      <c r="W53" s="8">
        <f>COUNTIF(F53:U53,"A")</f>
        <v>0</v>
      </c>
      <c r="X53" s="8">
        <f>COUNTIF(F53:U53,"S")</f>
        <v>0</v>
      </c>
      <c r="Y53" s="8">
        <f>COUNTIF(F53:U53,"I")</f>
        <v>0</v>
      </c>
      <c r="Z53" s="8" t="str">
        <f>IF(((COUNTIF(F53:M53,"1")/8)*100)&gt;70,"Layak Ujian","Tidak Layak Ujian")</f>
        <v>Tidak Layak Ujian</v>
      </c>
      <c r="AA53" s="8" t="str">
        <f>IF(((COUNTIF(F53:U53,"1")/16)*100)&gt;70,"Layak Ujian","Tidak Layak Ujian")</f>
        <v>Tidak Layak Ujian</v>
      </c>
      <c r="AB53" s="8"/>
      <c r="AC53" s="11"/>
      <c r="AD53" s="12"/>
      <c r="AE53" s="13"/>
      <c r="AF53" s="14">
        <f>(AB53*$AG$10)+(AC53*$AG$11)+(AD53*$AG$12)+(AE53*$AG$13)</f>
        <v>0</v>
      </c>
      <c r="AG53" s="15" t="str">
        <f>IF(AF53&gt;=85,"A",IF(AF53&gt;=75,"B+",IF(AF53&gt;=70,"B",IF(AF53&gt;=65,"C+",IF(AF53&gt;=55,"C",IF(AF53&gt;=40,"D","E"))))))</f>
        <v>E</v>
      </c>
    </row>
    <row r="54" spans="2:33" ht="15.75" customHeight="1">
      <c r="B54" s="8">
        <v>38</v>
      </c>
      <c r="C54" s="9"/>
      <c r="D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>COUNTIF(F54:U54,"1")</f>
        <v>0</v>
      </c>
      <c r="W54" s="8">
        <f>COUNTIF(F54:U54,"A")</f>
        <v>0</v>
      </c>
      <c r="X54" s="8">
        <f>COUNTIF(F54:U54,"S")</f>
        <v>0</v>
      </c>
      <c r="Y54" s="8">
        <f>COUNTIF(F54:U54,"I")</f>
        <v>0</v>
      </c>
      <c r="Z54" s="8" t="str">
        <f>IF(((COUNTIF(F54:M54,"1")/8)*100)&gt;70,"Layak Ujian","Tidak Layak Ujian")</f>
        <v>Tidak Layak Ujian</v>
      </c>
      <c r="AA54" s="8" t="str">
        <f>IF(((COUNTIF(F54:U54,"1")/16)*100)&gt;70,"Layak Ujian","Tidak Layak Ujian")</f>
        <v>Tidak Layak Ujian</v>
      </c>
      <c r="AB54" s="8"/>
      <c r="AC54" s="11"/>
      <c r="AD54" s="12"/>
      <c r="AE54" s="13"/>
      <c r="AF54" s="14">
        <f>(AB54*$AG$10)+(AC54*$AG$11)+(AD54*$AG$12)+(AE54*$AG$13)</f>
        <v>0</v>
      </c>
      <c r="AG54" s="15" t="str">
        <f>IF(AF54&gt;=85,"A",IF(AF54&gt;=75,"B+",IF(AF54&gt;=70,"B",IF(AF54&gt;=65,"C+",IF(AF54&gt;=55,"C",IF(AF54&gt;=40,"D","E"))))))</f>
        <v>E</v>
      </c>
    </row>
    <row r="55" spans="2:33" ht="15.75" customHeight="1">
      <c r="B55" s="8">
        <v>39</v>
      </c>
      <c r="C55" s="9"/>
      <c r="D55" s="1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>COUNTIF(F55:U55,"1")</f>
        <v>0</v>
      </c>
      <c r="W55" s="8">
        <f>COUNTIF(F55:U55,"A")</f>
        <v>0</v>
      </c>
      <c r="X55" s="8">
        <f>COUNTIF(F55:U55,"S")</f>
        <v>0</v>
      </c>
      <c r="Y55" s="8">
        <f>COUNTIF(F55:U55,"I")</f>
        <v>0</v>
      </c>
      <c r="Z55" s="8" t="str">
        <f>IF(((COUNTIF(F55:M55,"1")/8)*100)&gt;70,"Layak Ujian","Tidak Layak Ujian")</f>
        <v>Tidak Layak Ujian</v>
      </c>
      <c r="AA55" s="8" t="str">
        <f>IF(((COUNTIF(F55:U55,"1")/16)*100)&gt;70,"Layak Ujian","Tidak Layak Ujian")</f>
        <v>Tidak Layak Ujian</v>
      </c>
      <c r="AB55" s="8"/>
      <c r="AC55" s="11"/>
      <c r="AD55" s="12"/>
      <c r="AE55" s="13"/>
      <c r="AF55" s="14">
        <f>(AB55*$AG$10)+(AC55*$AG$11)+(AD55*$AG$12)+(AE55*$AG$13)</f>
        <v>0</v>
      </c>
      <c r="AG55" s="15" t="str">
        <f>IF(AF55&gt;=85,"A",IF(AF55&gt;=75,"B+",IF(AF55&gt;=70,"B",IF(AF55&gt;=65,"C+",IF(AF55&gt;=55,"C",IF(AF55&gt;=40,"D","E"))))))</f>
        <v>E</v>
      </c>
    </row>
    <row r="56" spans="2:33" ht="15.75" customHeight="1">
      <c r="B56" s="8">
        <v>40</v>
      </c>
      <c r="C56" s="9"/>
      <c r="D56" s="1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aca="true" t="shared" si="8" ref="V56:V61">COUNTIF(F56:U56,"1")</f>
        <v>0</v>
      </c>
      <c r="W56" s="8">
        <f aca="true" t="shared" si="9" ref="W56:W61">COUNTIF(F56:U56,"A")</f>
        <v>0</v>
      </c>
      <c r="X56" s="8">
        <f aca="true" t="shared" si="10" ref="X56:X61">COUNTIF(F56:U56,"S")</f>
        <v>0</v>
      </c>
      <c r="Y56" s="8">
        <f aca="true" t="shared" si="11" ref="Y56:Y61">COUNTIF(F56:U56,"I")</f>
        <v>0</v>
      </c>
      <c r="Z56" s="8" t="str">
        <f aca="true" t="shared" si="12" ref="Z56:Z61">IF(((COUNTIF(F56:M56,"1")/8)*100)&gt;70,"Layak Ujian","Tidak Layak Ujian")</f>
        <v>Tidak Layak Ujian</v>
      </c>
      <c r="AA56" s="8" t="str">
        <f aca="true" t="shared" si="13" ref="AA56:AA61">IF(((COUNTIF(F56:U56,"1")/16)*100)&gt;70,"Layak Ujian","Tidak Layak Ujian")</f>
        <v>Tidak Layak Ujian</v>
      </c>
      <c r="AB56" s="8"/>
      <c r="AC56" s="11"/>
      <c r="AD56" s="12"/>
      <c r="AE56" s="13"/>
      <c r="AF56" s="14">
        <f aca="true" t="shared" si="14" ref="AF56:AF61">(AB56*$AG$10)+(AC56*$AG$11)+(AD56*$AG$12)+(AE56*$AG$13)</f>
        <v>0</v>
      </c>
      <c r="AG56" s="15" t="str">
        <f aca="true" t="shared" si="15" ref="AG56:AG61">IF(AF56&gt;=85,"A",IF(AF56&gt;=75,"B+",IF(AF56&gt;=70,"B",IF(AF56&gt;=65,"C+",IF(AF56&gt;=55,"C",IF(AF56&gt;=40,"D","E"))))))</f>
        <v>E</v>
      </c>
    </row>
    <row r="57" spans="2:33" ht="15.75" customHeight="1">
      <c r="B57" s="8">
        <v>41</v>
      </c>
      <c r="C57" s="9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 t="shared" si="8"/>
        <v>0</v>
      </c>
      <c r="W57" s="8">
        <f t="shared" si="9"/>
        <v>0</v>
      </c>
      <c r="X57" s="8">
        <f t="shared" si="10"/>
        <v>0</v>
      </c>
      <c r="Y57" s="8">
        <f t="shared" si="11"/>
        <v>0</v>
      </c>
      <c r="Z57" s="8" t="str">
        <f t="shared" si="12"/>
        <v>Tidak Layak Ujian</v>
      </c>
      <c r="AA57" s="8" t="str">
        <f t="shared" si="13"/>
        <v>Tidak Layak Ujian</v>
      </c>
      <c r="AB57" s="8"/>
      <c r="AC57" s="11"/>
      <c r="AD57" s="12"/>
      <c r="AE57" s="13"/>
      <c r="AF57" s="14">
        <f t="shared" si="14"/>
        <v>0</v>
      </c>
      <c r="AG57" s="15" t="str">
        <f t="shared" si="15"/>
        <v>E</v>
      </c>
    </row>
    <row r="58" spans="2:33" ht="15.75" customHeight="1">
      <c r="B58" s="8">
        <v>42</v>
      </c>
      <c r="C58" s="9"/>
      <c r="D58" s="1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f t="shared" si="8"/>
        <v>0</v>
      </c>
      <c r="W58" s="8">
        <f t="shared" si="9"/>
        <v>0</v>
      </c>
      <c r="X58" s="8">
        <f t="shared" si="10"/>
        <v>0</v>
      </c>
      <c r="Y58" s="8">
        <f t="shared" si="11"/>
        <v>0</v>
      </c>
      <c r="Z58" s="8" t="str">
        <f t="shared" si="12"/>
        <v>Tidak Layak Ujian</v>
      </c>
      <c r="AA58" s="8" t="str">
        <f t="shared" si="13"/>
        <v>Tidak Layak Ujian</v>
      </c>
      <c r="AB58" s="8"/>
      <c r="AC58" s="11"/>
      <c r="AD58" s="12"/>
      <c r="AE58" s="13"/>
      <c r="AF58" s="14">
        <f t="shared" si="14"/>
        <v>0</v>
      </c>
      <c r="AG58" s="15" t="str">
        <f t="shared" si="15"/>
        <v>E</v>
      </c>
    </row>
    <row r="59" spans="2:33" ht="15.75" customHeight="1">
      <c r="B59" s="8">
        <v>43</v>
      </c>
      <c r="C59" s="9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f t="shared" si="8"/>
        <v>0</v>
      </c>
      <c r="W59" s="8">
        <f t="shared" si="9"/>
        <v>0</v>
      </c>
      <c r="X59" s="8">
        <f t="shared" si="10"/>
        <v>0</v>
      </c>
      <c r="Y59" s="8">
        <f t="shared" si="11"/>
        <v>0</v>
      </c>
      <c r="Z59" s="8" t="str">
        <f t="shared" si="12"/>
        <v>Tidak Layak Ujian</v>
      </c>
      <c r="AA59" s="8" t="str">
        <f t="shared" si="13"/>
        <v>Tidak Layak Ujian</v>
      </c>
      <c r="AB59" s="8"/>
      <c r="AC59" s="11"/>
      <c r="AD59" s="12"/>
      <c r="AE59" s="13"/>
      <c r="AF59" s="14">
        <f t="shared" si="14"/>
        <v>0</v>
      </c>
      <c r="AG59" s="15" t="str">
        <f t="shared" si="15"/>
        <v>E</v>
      </c>
    </row>
    <row r="60" spans="2:33" ht="15.75" customHeight="1">
      <c r="B60" s="8">
        <v>44</v>
      </c>
      <c r="C60" s="9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 t="shared" si="8"/>
        <v>0</v>
      </c>
      <c r="W60" s="8">
        <f t="shared" si="9"/>
        <v>0</v>
      </c>
      <c r="X60" s="8">
        <f t="shared" si="10"/>
        <v>0</v>
      </c>
      <c r="Y60" s="8">
        <f t="shared" si="11"/>
        <v>0</v>
      </c>
      <c r="Z60" s="8" t="str">
        <f t="shared" si="12"/>
        <v>Tidak Layak Ujian</v>
      </c>
      <c r="AA60" s="8" t="str">
        <f t="shared" si="13"/>
        <v>Tidak Layak Ujian</v>
      </c>
      <c r="AB60" s="8"/>
      <c r="AC60" s="11"/>
      <c r="AD60" s="12"/>
      <c r="AE60" s="13"/>
      <c r="AF60" s="14">
        <f t="shared" si="14"/>
        <v>0</v>
      </c>
      <c r="AG60" s="15" t="str">
        <f t="shared" si="15"/>
        <v>E</v>
      </c>
    </row>
    <row r="61" spans="2:33" ht="15.75" customHeight="1">
      <c r="B61" s="8">
        <v>45</v>
      </c>
      <c r="C61" s="9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si="8"/>
        <v>0</v>
      </c>
      <c r="W61" s="8">
        <f t="shared" si="9"/>
        <v>0</v>
      </c>
      <c r="X61" s="8">
        <f t="shared" si="10"/>
        <v>0</v>
      </c>
      <c r="Y61" s="8">
        <f t="shared" si="11"/>
        <v>0</v>
      </c>
      <c r="Z61" s="8" t="str">
        <f t="shared" si="12"/>
        <v>Tidak Layak Ujian</v>
      </c>
      <c r="AA61" s="8" t="str">
        <f t="shared" si="13"/>
        <v>Tidak Layak Ujian</v>
      </c>
      <c r="AB61" s="8"/>
      <c r="AC61" s="11"/>
      <c r="AD61" s="12"/>
      <c r="AE61" s="13"/>
      <c r="AF61" s="14">
        <f t="shared" si="14"/>
        <v>0</v>
      </c>
      <c r="AG61" s="15" t="str">
        <f t="shared" si="15"/>
        <v>E</v>
      </c>
    </row>
    <row r="62" ht="12" customHeight="1"/>
    <row r="63" ht="12" customHeight="1"/>
    <row r="64" spans="2:4" ht="12" customHeight="1">
      <c r="B64" s="31" t="s">
        <v>45</v>
      </c>
      <c r="C64" s="32"/>
      <c r="D64" s="32"/>
    </row>
    <row r="65" spans="2:21" ht="12" customHeight="1">
      <c r="B65" s="33" t="s">
        <v>42</v>
      </c>
      <c r="C65" s="34"/>
      <c r="D65" s="33" t="s">
        <v>38</v>
      </c>
      <c r="E65" s="16" t="s">
        <v>21</v>
      </c>
      <c r="F65" s="8">
        <f>_xlfn.COUNTIFS($E$17:$E$61,"L",$F$17:$F$61,"1")</f>
        <v>0</v>
      </c>
      <c r="G65" s="8">
        <f>_xlfn.COUNTIFS($E$17:$E$61,"L",$G$17:$G$61,"1")</f>
        <v>0</v>
      </c>
      <c r="H65" s="8">
        <f>_xlfn.COUNTIFS($E$17:$E$61,"L",$H$17:$H$61,"1")</f>
        <v>0</v>
      </c>
      <c r="I65" s="8">
        <f>_xlfn.COUNTIFS($E$17:$E$61,"L",$I$17:$I$61,"1")</f>
        <v>0</v>
      </c>
      <c r="J65" s="8">
        <f>_xlfn.COUNTIFS($E$17:$E$61,"L",$J$17:$J$61,"1")</f>
        <v>0</v>
      </c>
      <c r="K65" s="8">
        <f>_xlfn.COUNTIFS($E$17:$E$61,"L",$K$17:$K$61,"1")</f>
        <v>0</v>
      </c>
      <c r="L65" s="8">
        <f>_xlfn.COUNTIFS($E$17:$E$61,"L",$L$17:$L$61,"1")</f>
        <v>0</v>
      </c>
      <c r="M65" s="8">
        <f>_xlfn.COUNTIFS($E$17:$E$61,"L",$M$17:$M$61,"1")</f>
        <v>0</v>
      </c>
      <c r="N65" s="8">
        <f>_xlfn.COUNTIFS($E$17:$E$61,"L",$N$17:$N$61,"1")</f>
        <v>0</v>
      </c>
      <c r="O65" s="8">
        <f>_xlfn.COUNTIFS($E$17:$E$61,"L",$O$17:$O$61,"1")</f>
        <v>0</v>
      </c>
      <c r="P65" s="8">
        <f>_xlfn.COUNTIFS($E$17:$E$61,"L",$P$17:$P$61,"1")</f>
        <v>0</v>
      </c>
      <c r="Q65" s="8">
        <f>_xlfn.COUNTIFS($E$17:$E$61,"L",$Q$17:$Q$61,"1")</f>
        <v>0</v>
      </c>
      <c r="R65" s="8">
        <f>_xlfn.COUNTIFS($E$17:$E$61,"L",$R$17:$R$61,"1")</f>
        <v>0</v>
      </c>
      <c r="S65" s="8">
        <f>_xlfn.COUNTIFS($E$17:$E$61,"L",$S$17:$S$61,"1")</f>
        <v>0</v>
      </c>
      <c r="T65" s="8">
        <f>_xlfn.COUNTIFS($E$17:$E$61,"L",$T$17:$T$61,"1")</f>
        <v>0</v>
      </c>
      <c r="U65" s="8">
        <f>_xlfn.COUNTIFS($E$17:$E$61,"L",$U$17:$U$61,"1")</f>
        <v>0</v>
      </c>
    </row>
    <row r="66" spans="2:21" ht="12" customHeight="1">
      <c r="B66" s="34"/>
      <c r="C66" s="34"/>
      <c r="D66" s="34"/>
      <c r="E66" s="16" t="s">
        <v>20</v>
      </c>
      <c r="F66" s="8">
        <f>_xlfn.COUNTIFS($E$17:$E$61,"P",$F$17:$F$61,"1")</f>
        <v>0</v>
      </c>
      <c r="G66" s="8">
        <f>_xlfn.COUNTIFS($E$17:$E$61,"P",$G$17:$G$61,"1")</f>
        <v>0</v>
      </c>
      <c r="H66" s="8">
        <f>_xlfn.COUNTIFS($E$17:$E$61,"P",$H$17:$H$61,"1")</f>
        <v>0</v>
      </c>
      <c r="I66" s="8">
        <f>_xlfn.COUNTIFS($E$17:$E$61,"P",$I$17:$I$61,"1")</f>
        <v>0</v>
      </c>
      <c r="J66" s="8">
        <f>_xlfn.COUNTIFS($E$17:$E$61,"P",$J$17:$J$61,"1")</f>
        <v>0</v>
      </c>
      <c r="K66" s="8">
        <f>_xlfn.COUNTIFS($E$17:$E$61,"P",$K$17:$K$61,"1")</f>
        <v>0</v>
      </c>
      <c r="L66" s="8">
        <f>_xlfn.COUNTIFS($E$17:$E$61,"P",$L$17:$L$61,"1")</f>
        <v>0</v>
      </c>
      <c r="M66" s="8">
        <f>_xlfn.COUNTIFS($E$17:$E$61,"P",$M$17:$M$61,"1")</f>
        <v>0</v>
      </c>
      <c r="N66" s="8">
        <f>_xlfn.COUNTIFS($E$17:$E$61,"P",$N$17:$N$61,"1")</f>
        <v>0</v>
      </c>
      <c r="O66" s="8">
        <f>_xlfn.COUNTIFS($E$17:$E$61,"P",$O$17:$O$61,"1")</f>
        <v>0</v>
      </c>
      <c r="P66" s="8">
        <f>_xlfn.COUNTIFS($E$17:$E$61,"P",$P$17:$P$61,"1")</f>
        <v>0</v>
      </c>
      <c r="Q66" s="8">
        <f>_xlfn.COUNTIFS($E$17:$E$61,"P",$Q$17:$Q$61,"1")</f>
        <v>0</v>
      </c>
      <c r="R66" s="8">
        <f>_xlfn.COUNTIFS($E$17:$E$61,"P",$R$17:$R$61,"1")</f>
        <v>0</v>
      </c>
      <c r="S66" s="8">
        <f>_xlfn.COUNTIFS($E$17:$E$61,"P",$S$17:$S$61,"1")</f>
        <v>0</v>
      </c>
      <c r="T66" s="8">
        <f>_xlfn.COUNTIFS($E$17:$E$61,"P",$T$17:$T$61,"1")</f>
        <v>0</v>
      </c>
      <c r="U66" s="8">
        <f>_xlfn.COUNTIFS($E$17:$E$61,"P",$U$17:$U$61,"1")</f>
        <v>0</v>
      </c>
    </row>
    <row r="67" spans="2:21" ht="12" customHeight="1">
      <c r="B67" s="34"/>
      <c r="C67" s="34"/>
      <c r="D67" s="34"/>
      <c r="E67" s="16" t="s">
        <v>36</v>
      </c>
      <c r="F67" s="8">
        <f>SUM(F$65,F$66)</f>
        <v>0</v>
      </c>
      <c r="G67" s="8">
        <f>SUM(G$65,G$66)</f>
        <v>0</v>
      </c>
      <c r="H67" s="8">
        <f>SUM(H$65,H$66)</f>
        <v>0</v>
      </c>
      <c r="I67" s="8">
        <f aca="true" t="shared" si="16" ref="I67:U67">SUM(I$65,I$66)</f>
        <v>0</v>
      </c>
      <c r="J67" s="8">
        <f t="shared" si="16"/>
        <v>0</v>
      </c>
      <c r="K67" s="8">
        <f t="shared" si="16"/>
        <v>0</v>
      </c>
      <c r="L67" s="8">
        <f t="shared" si="16"/>
        <v>0</v>
      </c>
      <c r="M67" s="8">
        <f t="shared" si="16"/>
        <v>0</v>
      </c>
      <c r="N67" s="8">
        <f t="shared" si="16"/>
        <v>0</v>
      </c>
      <c r="O67" s="8">
        <f t="shared" si="16"/>
        <v>0</v>
      </c>
      <c r="P67" s="8">
        <f t="shared" si="16"/>
        <v>0</v>
      </c>
      <c r="Q67" s="8">
        <f t="shared" si="16"/>
        <v>0</v>
      </c>
      <c r="R67" s="8">
        <f t="shared" si="16"/>
        <v>0</v>
      </c>
      <c r="S67" s="8">
        <f t="shared" si="16"/>
        <v>0</v>
      </c>
      <c r="T67" s="8">
        <f t="shared" si="16"/>
        <v>0</v>
      </c>
      <c r="U67" s="8">
        <f t="shared" si="16"/>
        <v>0</v>
      </c>
    </row>
    <row r="68" spans="2:21" ht="6" customHeight="1">
      <c r="B68" s="34"/>
      <c r="C68" s="3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2" customHeight="1">
      <c r="B69" s="34"/>
      <c r="C69" s="34"/>
      <c r="D69" s="33" t="s">
        <v>39</v>
      </c>
      <c r="E69" s="16" t="s">
        <v>21</v>
      </c>
      <c r="F69" s="8">
        <f>_xlfn.COUNTIFS($E$17:$E$61,"L",$F$17:$F$61,"A")</f>
        <v>0</v>
      </c>
      <c r="G69" s="8">
        <f>_xlfn.COUNTIFS($E$17:$E$61,"L",$G$17:$G$61,"A")</f>
        <v>0</v>
      </c>
      <c r="H69" s="8">
        <f>_xlfn.COUNTIFS($E$17:$E$61,"L",$H$17:$H$61,"A")</f>
        <v>0</v>
      </c>
      <c r="I69" s="8">
        <f>_xlfn.COUNTIFS($E$17:$E$61,"L",$I$17:$I$61,"A")</f>
        <v>0</v>
      </c>
      <c r="J69" s="8">
        <f>_xlfn.COUNTIFS($E$17:$E$61,"L",$J$17:$J$61,"A")</f>
        <v>0</v>
      </c>
      <c r="K69" s="8">
        <f>_xlfn.COUNTIFS($E$17:$E$61,"L",$K$17:$K$61,"A")</f>
        <v>0</v>
      </c>
      <c r="L69" s="8">
        <f>_xlfn.COUNTIFS($E$17:$E$61,"L",$L$17:$L$61,"A")</f>
        <v>0</v>
      </c>
      <c r="M69" s="8">
        <f>_xlfn.COUNTIFS($E$17:$E$61,"L",$M$17:$M$61,"A")</f>
        <v>0</v>
      </c>
      <c r="N69" s="8">
        <f>_xlfn.COUNTIFS($E$17:$E$61,"L",$N$17:$N$61,"A")</f>
        <v>0</v>
      </c>
      <c r="O69" s="8">
        <f>_xlfn.COUNTIFS($E$17:$E$61,"L",$O$17:$O$61,"A")</f>
        <v>0</v>
      </c>
      <c r="P69" s="8">
        <f>_xlfn.COUNTIFS($E$17:$E$61,"L",$P$17:$P$61,"A")</f>
        <v>0</v>
      </c>
      <c r="Q69" s="8">
        <f>_xlfn.COUNTIFS($E$17:$E$61,"L",$Q$17:$Q$61,"A")</f>
        <v>0</v>
      </c>
      <c r="R69" s="8">
        <f>_xlfn.COUNTIFS($E$17:$E$61,"L",$R$17:$R$61,"A")</f>
        <v>0</v>
      </c>
      <c r="S69" s="8">
        <f>_xlfn.COUNTIFS($E$17:$E$61,"L",$S$17:$S$61,"A")</f>
        <v>0</v>
      </c>
      <c r="T69" s="8">
        <f>_xlfn.COUNTIFS($E$17:$E$61,"L",$T$17:$T$61,"A")</f>
        <v>0</v>
      </c>
      <c r="U69" s="8">
        <f>_xlfn.COUNTIFS($E$17:$E$61,"L",$U$17:$U$61,"A")</f>
        <v>0</v>
      </c>
    </row>
    <row r="70" spans="2:21" ht="12" customHeight="1">
      <c r="B70" s="34"/>
      <c r="C70" s="34"/>
      <c r="D70" s="34"/>
      <c r="E70" s="16" t="s">
        <v>20</v>
      </c>
      <c r="F70" s="8">
        <f>_xlfn.COUNTIFS($E$17:$E$61,"P",$F$17:$F$61,"A")</f>
        <v>0</v>
      </c>
      <c r="G70" s="8">
        <f>_xlfn.COUNTIFS($E$17:$E$61,"P",$G$17:$G$61,"A")</f>
        <v>0</v>
      </c>
      <c r="H70" s="8">
        <f>_xlfn.COUNTIFS($E$17:$E$61,"P",$H$17:$H$61,"A")</f>
        <v>0</v>
      </c>
      <c r="I70" s="8">
        <f>_xlfn.COUNTIFS($E$17:$E$61,"P",$I$17:$I$61,"A")</f>
        <v>0</v>
      </c>
      <c r="J70" s="8">
        <f>_xlfn.COUNTIFS($E$17:$E$61,"P",$J$17:$J$61,"A")</f>
        <v>0</v>
      </c>
      <c r="K70" s="8">
        <f>_xlfn.COUNTIFS($E$17:$E$61,"P",$K$17:$K$61,"A")</f>
        <v>0</v>
      </c>
      <c r="L70" s="8">
        <f>_xlfn.COUNTIFS($E$17:$E$61,"P",$L$17:$L$61,"A")</f>
        <v>0</v>
      </c>
      <c r="M70" s="8">
        <f>_xlfn.COUNTIFS($E$17:$E$61,"P",$M$17:$M$61,"A")</f>
        <v>0</v>
      </c>
      <c r="N70" s="8">
        <f>_xlfn.COUNTIFS($E$17:$E$61,"P",$N$17:$N$61,"A")</f>
        <v>0</v>
      </c>
      <c r="O70" s="8">
        <f>_xlfn.COUNTIFS($E$17:$E$61,"P",$O$17:$O$61,"A")</f>
        <v>0</v>
      </c>
      <c r="P70" s="8">
        <f>_xlfn.COUNTIFS($E$17:$E$61,"P",$P$17:$P$61,"A")</f>
        <v>0</v>
      </c>
      <c r="Q70" s="8">
        <f>_xlfn.COUNTIFS($E$17:$E$61,"P",$Q$17:$Q$61,"A")</f>
        <v>0</v>
      </c>
      <c r="R70" s="8">
        <f>_xlfn.COUNTIFS($E$17:$E$61,"P",$R$17:$R$61,"A")</f>
        <v>0</v>
      </c>
      <c r="S70" s="8">
        <f>_xlfn.COUNTIFS($E$17:$E$61,"P",$S$17:$S$61,"A")</f>
        <v>0</v>
      </c>
      <c r="T70" s="8">
        <f>_xlfn.COUNTIFS($E$17:$E$61,"P",$T$17:$T$61,"A")</f>
        <v>0</v>
      </c>
      <c r="U70" s="8">
        <f>_xlfn.COUNTIFS($E$17:$E$61,"P",$U$17:$U$61,"A")</f>
        <v>0</v>
      </c>
    </row>
    <row r="71" spans="2:21" ht="12" customHeight="1">
      <c r="B71" s="34"/>
      <c r="C71" s="34"/>
      <c r="D71" s="34"/>
      <c r="E71" s="16" t="s">
        <v>37</v>
      </c>
      <c r="F71" s="8">
        <f>SUM(F$69:F$70)</f>
        <v>0</v>
      </c>
      <c r="G71" s="8">
        <f>SUM(G$69:G$70)</f>
        <v>0</v>
      </c>
      <c r="H71" s="8">
        <f aca="true" t="shared" si="17" ref="H71:U71">SUM(H$69:H$70)</f>
        <v>0</v>
      </c>
      <c r="I71" s="8">
        <f t="shared" si="17"/>
        <v>0</v>
      </c>
      <c r="J71" s="8">
        <f t="shared" si="17"/>
        <v>0</v>
      </c>
      <c r="K71" s="8">
        <f t="shared" si="17"/>
        <v>0</v>
      </c>
      <c r="L71" s="8">
        <f t="shared" si="17"/>
        <v>0</v>
      </c>
      <c r="M71" s="8">
        <f t="shared" si="17"/>
        <v>0</v>
      </c>
      <c r="N71" s="8">
        <f t="shared" si="17"/>
        <v>0</v>
      </c>
      <c r="O71" s="8">
        <f t="shared" si="17"/>
        <v>0</v>
      </c>
      <c r="P71" s="8">
        <f t="shared" si="17"/>
        <v>0</v>
      </c>
      <c r="Q71" s="8">
        <f t="shared" si="17"/>
        <v>0</v>
      </c>
      <c r="R71" s="8">
        <f t="shared" si="17"/>
        <v>0</v>
      </c>
      <c r="S71" s="8">
        <f t="shared" si="17"/>
        <v>0</v>
      </c>
      <c r="T71" s="8">
        <f t="shared" si="17"/>
        <v>0</v>
      </c>
      <c r="U71" s="8">
        <f t="shared" si="17"/>
        <v>0</v>
      </c>
    </row>
    <row r="72" spans="2:21" ht="6" customHeight="1">
      <c r="B72" s="34"/>
      <c r="C72" s="3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2" customHeight="1">
      <c r="B73" s="34"/>
      <c r="C73" s="34"/>
      <c r="D73" s="33" t="s">
        <v>40</v>
      </c>
      <c r="E73" s="16" t="s">
        <v>21</v>
      </c>
      <c r="F73" s="8">
        <f>_xlfn.COUNTIFS($E$17:$E$61,"L",$F$17:$F$61,"S")</f>
        <v>0</v>
      </c>
      <c r="G73" s="8">
        <f>_xlfn.COUNTIFS($E$17:$E$61,"L",$G$17:$G$61,"S")</f>
        <v>0</v>
      </c>
      <c r="H73" s="8">
        <f>_xlfn.COUNTIFS($E$17:$E$61,"L",$H$17:$H$61,"S")</f>
        <v>0</v>
      </c>
      <c r="I73" s="8">
        <f>_xlfn.COUNTIFS($E$17:$E$61,"L",$I$17:$I$61,"S")</f>
        <v>0</v>
      </c>
      <c r="J73" s="8">
        <f>_xlfn.COUNTIFS($E$17:$E$61,"L",$J$17:$J$61,"S")</f>
        <v>0</v>
      </c>
      <c r="K73" s="8">
        <f>_xlfn.COUNTIFS($E$17:$E$61,"L",$K$17:$K$61,"S")</f>
        <v>0</v>
      </c>
      <c r="L73" s="8">
        <f>_xlfn.COUNTIFS($E$17:$E$61,"L",$L$17:$L$61,"S")</f>
        <v>0</v>
      </c>
      <c r="M73" s="8">
        <f>_xlfn.COUNTIFS($E$17:$E$61,"L",$M$17:$M$61,"S")</f>
        <v>0</v>
      </c>
      <c r="N73" s="8">
        <f>_xlfn.COUNTIFS($E$17:$E$61,"L",$N$17:$N$61,"S")</f>
        <v>0</v>
      </c>
      <c r="O73" s="8">
        <f>_xlfn.COUNTIFS($E$17:$E$61,"L",$O$17:$O$61,"S")</f>
        <v>0</v>
      </c>
      <c r="P73" s="8">
        <f>_xlfn.COUNTIFS($E$17:$E$61,"L",$P$17:$P$61,"S")</f>
        <v>0</v>
      </c>
      <c r="Q73" s="8">
        <f>_xlfn.COUNTIFS($E$17:$E$61,"L",$Q$17:$Q$61,"S")</f>
        <v>0</v>
      </c>
      <c r="R73" s="8">
        <f>_xlfn.COUNTIFS($E$17:$E$61,"L",$R$17:$R$61,"S")</f>
        <v>0</v>
      </c>
      <c r="S73" s="8">
        <f>_xlfn.COUNTIFS($E$17:$E$61,"L",$S$17:$S$61,"S")</f>
        <v>0</v>
      </c>
      <c r="T73" s="8">
        <f>_xlfn.COUNTIFS($E$17:$E$61,"L",$T$17:$T$61,"S")</f>
        <v>0</v>
      </c>
      <c r="U73" s="8">
        <f>_xlfn.COUNTIFS($E$17:$E$61,"L",$U$17:$U$61,"S")</f>
        <v>0</v>
      </c>
    </row>
    <row r="74" spans="2:21" ht="12" customHeight="1">
      <c r="B74" s="34"/>
      <c r="C74" s="34"/>
      <c r="D74" s="34"/>
      <c r="E74" s="16" t="s">
        <v>20</v>
      </c>
      <c r="F74" s="8">
        <f>_xlfn.COUNTIFS($E$17:$E$61,"P",$F$17:$F$61,"S")</f>
        <v>0</v>
      </c>
      <c r="G74" s="8">
        <f>_xlfn.COUNTIFS($E$17:$E$61,"P",$G$17:$G$61,"S")</f>
        <v>0</v>
      </c>
      <c r="H74" s="8">
        <f>_xlfn.COUNTIFS($E$17:$E$61,"P",$H$17:$H$61,"S")</f>
        <v>0</v>
      </c>
      <c r="I74" s="8">
        <f>_xlfn.COUNTIFS($E$17:$E$61,"P",$I$17:$I$61,"S")</f>
        <v>0</v>
      </c>
      <c r="J74" s="8">
        <f>_xlfn.COUNTIFS($E$17:$E$61,"P",$J$17:$J$61,"S")</f>
        <v>0</v>
      </c>
      <c r="K74" s="8">
        <f>_xlfn.COUNTIFS($E$17:$E$61,"P",$K$17:$K$61,"S")</f>
        <v>0</v>
      </c>
      <c r="L74" s="8">
        <f>_xlfn.COUNTIFS($E$17:$E$61,"P",$L$17:$L$61,"S")</f>
        <v>0</v>
      </c>
      <c r="M74" s="8">
        <f>_xlfn.COUNTIFS($E$17:$E$61,"P",$M$17:$M$61,"S")</f>
        <v>0</v>
      </c>
      <c r="N74" s="8">
        <f>_xlfn.COUNTIFS($E$17:$E$61,"P",$N$17:$N$61,"S")</f>
        <v>0</v>
      </c>
      <c r="O74" s="8">
        <f>_xlfn.COUNTIFS($E$17:$E$61,"P",$O$17:$O$61,"S")</f>
        <v>0</v>
      </c>
      <c r="P74" s="8">
        <f>_xlfn.COUNTIFS($E$17:$E$61,"P",$P$17:$P$61,"S")</f>
        <v>0</v>
      </c>
      <c r="Q74" s="8">
        <f>_xlfn.COUNTIFS($E$17:$E$61,"P",$Q$17:$Q$61,"S")</f>
        <v>0</v>
      </c>
      <c r="R74" s="8">
        <f>_xlfn.COUNTIFS($E$17:$E$61,"P",$R$17:$R$61,"S")</f>
        <v>0</v>
      </c>
      <c r="S74" s="8">
        <f>_xlfn.COUNTIFS($E$17:$E$61,"P",$S$17:$S$61,"S")</f>
        <v>0</v>
      </c>
      <c r="T74" s="8">
        <f>_xlfn.COUNTIFS($E$17:$E$61,"P",$T$17:$T$61,"S")</f>
        <v>0</v>
      </c>
      <c r="U74" s="8">
        <f>_xlfn.COUNTIFS($E$17:$E$61,"P",$U$17:$U$61,"S")</f>
        <v>0</v>
      </c>
    </row>
    <row r="75" spans="2:28" ht="12" customHeight="1">
      <c r="B75" s="34"/>
      <c r="C75" s="34"/>
      <c r="D75" s="34"/>
      <c r="E75" s="16" t="s">
        <v>37</v>
      </c>
      <c r="F75" s="8">
        <f>SUM(F$73:F$74)</f>
        <v>0</v>
      </c>
      <c r="G75" s="8">
        <f>SUM(G$73:G$74)</f>
        <v>0</v>
      </c>
      <c r="H75" s="8">
        <f aca="true" t="shared" si="18" ref="H75:U75">SUM(H$73:H$74)</f>
        <v>0</v>
      </c>
      <c r="I75" s="8">
        <f t="shared" si="18"/>
        <v>0</v>
      </c>
      <c r="J75" s="8">
        <f t="shared" si="18"/>
        <v>0</v>
      </c>
      <c r="K75" s="8">
        <f t="shared" si="18"/>
        <v>0</v>
      </c>
      <c r="L75" s="8">
        <f t="shared" si="18"/>
        <v>0</v>
      </c>
      <c r="M75" s="8">
        <f t="shared" si="18"/>
        <v>0</v>
      </c>
      <c r="N75" s="8">
        <f t="shared" si="18"/>
        <v>0</v>
      </c>
      <c r="O75" s="8">
        <f t="shared" si="18"/>
        <v>0</v>
      </c>
      <c r="P75" s="8">
        <f t="shared" si="18"/>
        <v>0</v>
      </c>
      <c r="Q75" s="8">
        <f t="shared" si="18"/>
        <v>0</v>
      </c>
      <c r="R75" s="8">
        <f t="shared" si="18"/>
        <v>0</v>
      </c>
      <c r="S75" s="8">
        <f t="shared" si="18"/>
        <v>0</v>
      </c>
      <c r="T75" s="8">
        <f t="shared" si="18"/>
        <v>0</v>
      </c>
      <c r="U75" s="8">
        <f t="shared" si="18"/>
        <v>0</v>
      </c>
      <c r="AB75" s="3" t="s">
        <v>58</v>
      </c>
    </row>
    <row r="76" spans="2:21" s="3" customFormat="1" ht="6" customHeight="1">
      <c r="B76" s="34"/>
      <c r="C76" s="3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s="3" customFormat="1" ht="12" customHeight="1">
      <c r="B77" s="34"/>
      <c r="C77" s="34"/>
      <c r="D77" s="33" t="s">
        <v>41</v>
      </c>
      <c r="E77" s="16" t="s">
        <v>21</v>
      </c>
      <c r="F77" s="8">
        <f>_xlfn.COUNTIFS($E$17:$E$61,"L",$F$17:$F$61,"I")</f>
        <v>0</v>
      </c>
      <c r="G77" s="8">
        <f>_xlfn.COUNTIFS($E$17:$E$61,"L",$G$17:$G$61,"I")</f>
        <v>0</v>
      </c>
      <c r="H77" s="8">
        <f>_xlfn.COUNTIFS($E$17:$E$61,"L",$H$17:$H$61,"I")</f>
        <v>0</v>
      </c>
      <c r="I77" s="8">
        <f>_xlfn.COUNTIFS($E$17:$E$61,"L",$I$17:$I$61,"I")</f>
        <v>0</v>
      </c>
      <c r="J77" s="8">
        <f>_xlfn.COUNTIFS($E$17:$E$61,"L",$J$17:$J$61,"I")</f>
        <v>0</v>
      </c>
      <c r="K77" s="8">
        <f>_xlfn.COUNTIFS($E$17:$E$61,"L",$K$17:$K$61,"I")</f>
        <v>0</v>
      </c>
      <c r="L77" s="8">
        <f>_xlfn.COUNTIFS($E$17:$E$61,"L",$L$17:$L$61,"I")</f>
        <v>0</v>
      </c>
      <c r="M77" s="8">
        <f>_xlfn.COUNTIFS($E$17:$E$61,"L",$M$17:$M$61,"I")</f>
        <v>0</v>
      </c>
      <c r="N77" s="8">
        <f>_xlfn.COUNTIFS($E$17:$E$61,"L",$N$17:$N$61,"I")</f>
        <v>0</v>
      </c>
      <c r="O77" s="8">
        <f>_xlfn.COUNTIFS($E$17:$E$61,"L",$O$17:$O$61,"I")</f>
        <v>0</v>
      </c>
      <c r="P77" s="8">
        <f>_xlfn.COUNTIFS($E$17:$E$61,"L",$P$17:$P$61,"I")</f>
        <v>0</v>
      </c>
      <c r="Q77" s="8">
        <f>_xlfn.COUNTIFS($E$17:$E$61,"L",$Q$17:$Q$61,"I")</f>
        <v>0</v>
      </c>
      <c r="R77" s="8">
        <f>_xlfn.COUNTIFS($E$17:$E$61,"L",$R$17:$R$61,"I")</f>
        <v>0</v>
      </c>
      <c r="S77" s="8">
        <f>_xlfn.COUNTIFS($E$17:$E$61,"L",$S$17:$S$61,"I")</f>
        <v>0</v>
      </c>
      <c r="T77" s="8">
        <f>_xlfn.COUNTIFS($E$17:$E$61,"L",$T$17:$T$61,"I")</f>
        <v>0</v>
      </c>
      <c r="U77" s="8">
        <f>_xlfn.COUNTIFS($E$17:$E$61,"L",$U$17:$U$61,"I")</f>
        <v>0</v>
      </c>
    </row>
    <row r="78" spans="2:21" s="3" customFormat="1" ht="12" customHeight="1">
      <c r="B78" s="34"/>
      <c r="C78" s="34"/>
      <c r="D78" s="34"/>
      <c r="E78" s="16" t="s">
        <v>20</v>
      </c>
      <c r="F78" s="8">
        <f>_xlfn.COUNTIFS($E$17:$E$61,"P",$F$17:$F$61,"I")</f>
        <v>0</v>
      </c>
      <c r="G78" s="8">
        <f>_xlfn.COUNTIFS($E$17:$E$61,"P",$G$17:$G$61,"I")</f>
        <v>0</v>
      </c>
      <c r="H78" s="8">
        <f>_xlfn.COUNTIFS($E$17:$E$61,"P",$H$17:$H$61,"I")</f>
        <v>0</v>
      </c>
      <c r="I78" s="8">
        <f>_xlfn.COUNTIFS($E$17:$E$61,"P",$I$17:$I$61,"I")</f>
        <v>0</v>
      </c>
      <c r="J78" s="8">
        <f>_xlfn.COUNTIFS($E$17:$E$61,"P",$J$17:$J$61,"I")</f>
        <v>0</v>
      </c>
      <c r="K78" s="8">
        <f>_xlfn.COUNTIFS($E$17:$E$61,"P",$K$17:$K$61,"I")</f>
        <v>0</v>
      </c>
      <c r="L78" s="8">
        <f>_xlfn.COUNTIFS($E$17:$E$61,"P",$L$17:$L$61,"I")</f>
        <v>0</v>
      </c>
      <c r="M78" s="8">
        <f>_xlfn.COUNTIFS($E$17:$E$61,"P",$M$17:$M$61,"I")</f>
        <v>0</v>
      </c>
      <c r="N78" s="8">
        <f>_xlfn.COUNTIFS($E$17:$E$61,"P",$N$17:$N$61,"I")</f>
        <v>0</v>
      </c>
      <c r="O78" s="8">
        <f>_xlfn.COUNTIFS($E$17:$E$61,"P",$O$17:$O$61,"I")</f>
        <v>0</v>
      </c>
      <c r="P78" s="8">
        <f>_xlfn.COUNTIFS($E$17:$E$61,"P",$P$17:$P$61,"I")</f>
        <v>0</v>
      </c>
      <c r="Q78" s="8">
        <f>_xlfn.COUNTIFS($E$17:$E$61,"P",$Q$17:$Q$61,"I")</f>
        <v>0</v>
      </c>
      <c r="R78" s="8">
        <f>_xlfn.COUNTIFS($E$17:$E$61,"P",$R$17:$R$61,"I")</f>
        <v>0</v>
      </c>
      <c r="S78" s="8">
        <f>_xlfn.COUNTIFS($E$17:$E$61,"P",$S$17:$S$61,"I")</f>
        <v>0</v>
      </c>
      <c r="T78" s="8">
        <f>_xlfn.COUNTIFS($E$17:$E$61,"P",$T$17:$T$61,"I")</f>
        <v>0</v>
      </c>
      <c r="U78" s="8">
        <f>_xlfn.COUNTIFS($E$17:$E$61,"P",$U$17:$U$61,"I")</f>
        <v>0</v>
      </c>
    </row>
    <row r="79" spans="2:21" s="3" customFormat="1" ht="12" customHeight="1">
      <c r="B79" s="34"/>
      <c r="C79" s="34"/>
      <c r="D79" s="34"/>
      <c r="E79" s="16" t="s">
        <v>37</v>
      </c>
      <c r="F79" s="8">
        <f>SUM(F$77:F$78)</f>
        <v>0</v>
      </c>
      <c r="G79" s="8">
        <f>SUM(G$77:G$78)</f>
        <v>0</v>
      </c>
      <c r="H79" s="8">
        <f aca="true" t="shared" si="19" ref="H79:U79">SUM(H$77:H$78)</f>
        <v>0</v>
      </c>
      <c r="I79" s="8">
        <f t="shared" si="19"/>
        <v>0</v>
      </c>
      <c r="J79" s="8">
        <f t="shared" si="19"/>
        <v>0</v>
      </c>
      <c r="K79" s="8">
        <f t="shared" si="19"/>
        <v>0</v>
      </c>
      <c r="L79" s="8">
        <f t="shared" si="19"/>
        <v>0</v>
      </c>
      <c r="M79" s="8">
        <f t="shared" si="19"/>
        <v>0</v>
      </c>
      <c r="N79" s="8">
        <f t="shared" si="19"/>
        <v>0</v>
      </c>
      <c r="O79" s="8">
        <f t="shared" si="19"/>
        <v>0</v>
      </c>
      <c r="P79" s="8">
        <f t="shared" si="19"/>
        <v>0</v>
      </c>
      <c r="Q79" s="8">
        <f t="shared" si="19"/>
        <v>0</v>
      </c>
      <c r="R79" s="8">
        <f t="shared" si="19"/>
        <v>0</v>
      </c>
      <c r="S79" s="8">
        <f t="shared" si="19"/>
        <v>0</v>
      </c>
      <c r="T79" s="8">
        <f t="shared" si="19"/>
        <v>0</v>
      </c>
      <c r="U79" s="8">
        <f t="shared" si="19"/>
        <v>0</v>
      </c>
    </row>
    <row r="80" spans="2:21" s="3" customFormat="1" ht="12" customHeight="1">
      <c r="B80" s="28" t="s">
        <v>43</v>
      </c>
      <c r="C80" s="25"/>
      <c r="D80" s="25"/>
      <c r="E80" s="25"/>
      <c r="F80" s="8">
        <f>SUM(F$67+F$71+F$75+F$79)</f>
        <v>0</v>
      </c>
      <c r="G80" s="8">
        <f>SUM(G$67+G$71+G$75+G$79)</f>
        <v>0</v>
      </c>
      <c r="H80" s="8">
        <f aca="true" t="shared" si="20" ref="H80:U80">SUM(H$67+H$71+H$75+H$79)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20"/>
        <v>0</v>
      </c>
      <c r="O80" s="8">
        <f t="shared" si="20"/>
        <v>0</v>
      </c>
      <c r="P80" s="8">
        <f t="shared" si="20"/>
        <v>0</v>
      </c>
      <c r="Q80" s="8">
        <f t="shared" si="20"/>
        <v>0</v>
      </c>
      <c r="R80" s="8">
        <f t="shared" si="20"/>
        <v>0</v>
      </c>
      <c r="S80" s="8">
        <f t="shared" si="20"/>
        <v>0</v>
      </c>
      <c r="T80" s="8">
        <f t="shared" si="20"/>
        <v>0</v>
      </c>
      <c r="U80" s="8">
        <f t="shared" si="20"/>
        <v>0</v>
      </c>
    </row>
    <row r="81" s="3" customFormat="1" ht="12" customHeight="1">
      <c r="D81" s="17"/>
    </row>
    <row r="82" s="3" customFormat="1" ht="12" customHeight="1">
      <c r="D82" s="17"/>
    </row>
    <row r="83" spans="2:9" s="3" customFormat="1" ht="12" customHeight="1">
      <c r="B83" s="29" t="s">
        <v>55</v>
      </c>
      <c r="C83" s="30"/>
      <c r="D83" s="30"/>
      <c r="E83" s="30"/>
      <c r="F83" s="30"/>
      <c r="G83" s="30"/>
      <c r="H83" s="30"/>
      <c r="I83" s="30"/>
    </row>
    <row r="84" spans="2:21" s="3" customFormat="1" ht="12" customHeight="1">
      <c r="B84" s="26" t="s">
        <v>46</v>
      </c>
      <c r="C84" s="27"/>
      <c r="D84" s="19" t="s">
        <v>37</v>
      </c>
      <c r="E84" s="26" t="s">
        <v>47</v>
      </c>
      <c r="F84" s="27"/>
      <c r="G84" s="27"/>
      <c r="H84" s="27"/>
      <c r="I84" s="27"/>
      <c r="J84" s="27"/>
      <c r="K84" s="27"/>
      <c r="L84" s="27"/>
      <c r="M84" s="26" t="s">
        <v>48</v>
      </c>
      <c r="N84" s="27"/>
      <c r="O84" s="27"/>
      <c r="P84" s="27"/>
      <c r="Q84" s="27"/>
      <c r="R84" s="27"/>
      <c r="S84" s="27"/>
      <c r="T84" s="27"/>
      <c r="U84" s="27"/>
    </row>
    <row r="85" spans="2:21" s="3" customFormat="1" ht="12" customHeight="1">
      <c r="B85" s="26" t="s">
        <v>44</v>
      </c>
      <c r="C85" s="27"/>
      <c r="D85" s="20">
        <f>COUNTIF($AG$17:$AG$61,"A")</f>
        <v>0</v>
      </c>
      <c r="E85" s="24">
        <f>_xlfn.COUNTIFS($E$17:$E$61,"L",$AG$17:$AG$61,"A")</f>
        <v>0</v>
      </c>
      <c r="F85" s="25"/>
      <c r="G85" s="25"/>
      <c r="H85" s="25"/>
      <c r="I85" s="25"/>
      <c r="J85" s="25"/>
      <c r="K85" s="25"/>
      <c r="L85" s="25"/>
      <c r="M85" s="24">
        <f>_xlfn.COUNTIFS($E$17:$E$61,"P",$AG$17:$AG$61,"A")</f>
        <v>0</v>
      </c>
      <c r="N85" s="25"/>
      <c r="O85" s="25"/>
      <c r="P85" s="25"/>
      <c r="Q85" s="25"/>
      <c r="R85" s="25"/>
      <c r="S85" s="25"/>
      <c r="T85" s="25"/>
      <c r="U85" s="25"/>
    </row>
    <row r="86" spans="2:21" s="3" customFormat="1" ht="12" customHeight="1">
      <c r="B86" s="26" t="s">
        <v>49</v>
      </c>
      <c r="C86" s="27"/>
      <c r="D86" s="20">
        <f>COUNTIF($AG$17:$AG$61,"B+")</f>
        <v>0</v>
      </c>
      <c r="E86" s="24">
        <f>_xlfn.COUNTIFS($E$17:$E$61,"L",$AG$17:$AG$61,"B+")</f>
        <v>0</v>
      </c>
      <c r="F86" s="25"/>
      <c r="G86" s="25"/>
      <c r="H86" s="25"/>
      <c r="I86" s="25"/>
      <c r="J86" s="25"/>
      <c r="K86" s="25"/>
      <c r="L86" s="25"/>
      <c r="M86" s="24">
        <f>_xlfn.COUNTIFS($E$17:$E$61,"P",$AG$17:$AG$61,"B+")</f>
        <v>0</v>
      </c>
      <c r="N86" s="25"/>
      <c r="O86" s="25"/>
      <c r="P86" s="25"/>
      <c r="Q86" s="25"/>
      <c r="R86" s="25"/>
      <c r="S86" s="25"/>
      <c r="T86" s="25"/>
      <c r="U86" s="25"/>
    </row>
    <row r="87" spans="2:21" s="3" customFormat="1" ht="12" customHeight="1">
      <c r="B87" s="26" t="s">
        <v>51</v>
      </c>
      <c r="C87" s="27"/>
      <c r="D87" s="20">
        <f>COUNTIF($AG$17:$AG$61,"B")</f>
        <v>0</v>
      </c>
      <c r="E87" s="24">
        <f>_xlfn.COUNTIFS($E$17:$E$61,"L",$AG$17:$AG$61,"B")</f>
        <v>0</v>
      </c>
      <c r="F87" s="25"/>
      <c r="G87" s="25"/>
      <c r="H87" s="25"/>
      <c r="I87" s="25"/>
      <c r="J87" s="25"/>
      <c r="K87" s="25"/>
      <c r="L87" s="25"/>
      <c r="M87" s="24">
        <f>_xlfn.COUNTIFS($E$17:$E$61,"P",$AG$17:$AG$61,"B")</f>
        <v>0</v>
      </c>
      <c r="N87" s="25"/>
      <c r="O87" s="25"/>
      <c r="P87" s="25"/>
      <c r="Q87" s="25"/>
      <c r="R87" s="25"/>
      <c r="S87" s="25"/>
      <c r="T87" s="25"/>
      <c r="U87" s="25"/>
    </row>
    <row r="88" spans="2:21" s="3" customFormat="1" ht="12" customHeight="1">
      <c r="B88" s="26" t="s">
        <v>52</v>
      </c>
      <c r="C88" s="27"/>
      <c r="D88" s="20">
        <f>COUNTIF($AG$17:$AG$61,"C+")</f>
        <v>0</v>
      </c>
      <c r="E88" s="24">
        <f>_xlfn.COUNTIFS($E$17:$E$61,"L",$AG$17:$AG$61,"C+")</f>
        <v>0</v>
      </c>
      <c r="F88" s="25"/>
      <c r="G88" s="25"/>
      <c r="H88" s="25"/>
      <c r="I88" s="25"/>
      <c r="J88" s="25"/>
      <c r="K88" s="25"/>
      <c r="L88" s="25"/>
      <c r="M88" s="24">
        <f>_xlfn.COUNTIFS($E$17:$E$61,"P",$AG$17:$AG$61,"C+")</f>
        <v>0</v>
      </c>
      <c r="N88" s="25"/>
      <c r="O88" s="25"/>
      <c r="P88" s="25"/>
      <c r="Q88" s="25"/>
      <c r="R88" s="25"/>
      <c r="S88" s="25"/>
      <c r="T88" s="25"/>
      <c r="U88" s="25"/>
    </row>
    <row r="89" spans="2:21" s="3" customFormat="1" ht="12" customHeight="1">
      <c r="B89" s="26" t="s">
        <v>50</v>
      </c>
      <c r="C89" s="27"/>
      <c r="D89" s="20">
        <f>COUNTIF($AG$17:$AG$61,"C")</f>
        <v>0</v>
      </c>
      <c r="E89" s="24">
        <f>_xlfn.COUNTIFS($E$17:$E$61,"L",$AG$17:$AG$61,"C")</f>
        <v>0</v>
      </c>
      <c r="F89" s="25"/>
      <c r="G89" s="25"/>
      <c r="H89" s="25"/>
      <c r="I89" s="25"/>
      <c r="J89" s="25"/>
      <c r="K89" s="25"/>
      <c r="L89" s="25"/>
      <c r="M89" s="24">
        <f>_xlfn.COUNTIFS($E$17:$E$61,"P",$AG$17:$AG$61,"C")</f>
        <v>0</v>
      </c>
      <c r="N89" s="25"/>
      <c r="O89" s="25"/>
      <c r="P89" s="25"/>
      <c r="Q89" s="25"/>
      <c r="R89" s="25"/>
      <c r="S89" s="25"/>
      <c r="T89" s="25"/>
      <c r="U89" s="25"/>
    </row>
    <row r="90" spans="2:21" s="3" customFormat="1" ht="12" customHeight="1">
      <c r="B90" s="26" t="s">
        <v>53</v>
      </c>
      <c r="C90" s="27"/>
      <c r="D90" s="20">
        <f>COUNTIF($AG$17:$AG$61,"D")</f>
        <v>0</v>
      </c>
      <c r="E90" s="24">
        <f>_xlfn.COUNTIFS($E$17:$E$61,"L",$AG$17:$AG$61,"D")</f>
        <v>0</v>
      </c>
      <c r="F90" s="25"/>
      <c r="G90" s="25"/>
      <c r="H90" s="25"/>
      <c r="I90" s="25"/>
      <c r="J90" s="25"/>
      <c r="K90" s="25"/>
      <c r="L90" s="25"/>
      <c r="M90" s="24">
        <f>_xlfn.COUNTIFS($E$17:$E$61,"P",$AG$17:$AG$61,"D")</f>
        <v>0</v>
      </c>
      <c r="N90" s="25"/>
      <c r="O90" s="25"/>
      <c r="P90" s="25"/>
      <c r="Q90" s="25"/>
      <c r="R90" s="25"/>
      <c r="S90" s="25"/>
      <c r="T90" s="25"/>
      <c r="U90" s="25"/>
    </row>
    <row r="91" spans="2:21" s="3" customFormat="1" ht="12" customHeight="1">
      <c r="B91" s="26" t="s">
        <v>54</v>
      </c>
      <c r="C91" s="27"/>
      <c r="D91" s="20">
        <f>COUNTIF($AG$17:$AG$61,"E")</f>
        <v>45</v>
      </c>
      <c r="E91" s="24">
        <f>_xlfn.COUNTIFS($E$17:$E$61,"L",$AG$17:$AG$61,"E")</f>
        <v>0</v>
      </c>
      <c r="F91" s="25"/>
      <c r="G91" s="25"/>
      <c r="H91" s="25"/>
      <c r="I91" s="25"/>
      <c r="J91" s="25"/>
      <c r="K91" s="25"/>
      <c r="L91" s="25"/>
      <c r="M91" s="24">
        <f>_xlfn.COUNTIFS($E$17:$E$61,"P",$AG$17:$AG$61,"E")</f>
        <v>0</v>
      </c>
      <c r="N91" s="25"/>
      <c r="O91" s="25"/>
      <c r="P91" s="25"/>
      <c r="Q91" s="25"/>
      <c r="R91" s="25"/>
      <c r="S91" s="25"/>
      <c r="T91" s="25"/>
      <c r="U91" s="25"/>
    </row>
    <row r="92" spans="2:21" s="3" customFormat="1" ht="12" customHeight="1">
      <c r="B92" s="26" t="s">
        <v>37</v>
      </c>
      <c r="C92" s="27"/>
      <c r="D92" s="20">
        <f>SUM(D85:D91)</f>
        <v>45</v>
      </c>
      <c r="E92" s="24">
        <f>SUM(E85:L91)</f>
        <v>0</v>
      </c>
      <c r="F92" s="25"/>
      <c r="G92" s="25"/>
      <c r="H92" s="25"/>
      <c r="I92" s="25"/>
      <c r="J92" s="25"/>
      <c r="K92" s="25"/>
      <c r="L92" s="25"/>
      <c r="M92" s="24">
        <f>SUM(M85:U91)</f>
        <v>0</v>
      </c>
      <c r="N92" s="25"/>
      <c r="O92" s="25"/>
      <c r="P92" s="25"/>
      <c r="Q92" s="25"/>
      <c r="R92" s="25"/>
      <c r="S92" s="25"/>
      <c r="T92" s="25"/>
      <c r="U92" s="25"/>
    </row>
    <row r="93" s="3" customFormat="1" ht="12" customHeight="1">
      <c r="D93" s="17"/>
    </row>
    <row r="94" s="3" customFormat="1" ht="12" customHeight="1">
      <c r="D94" s="17"/>
    </row>
    <row r="95" s="3" customFormat="1" ht="12" customHeight="1">
      <c r="D95" s="17"/>
    </row>
    <row r="96" s="3" customFormat="1" ht="12" customHeight="1">
      <c r="D96" s="17"/>
    </row>
    <row r="97" s="3" customFormat="1" ht="12" customHeight="1">
      <c r="D97" s="17"/>
    </row>
    <row r="98" s="3" customFormat="1" ht="12" customHeight="1">
      <c r="D98" s="17"/>
    </row>
    <row r="99" spans="4:26" s="3" customFormat="1" ht="12" customHeight="1">
      <c r="D99" s="21"/>
      <c r="E99" s="21"/>
      <c r="F99" s="21"/>
      <c r="G99" s="21"/>
      <c r="H99" s="21"/>
      <c r="I99" s="21"/>
      <c r="J99" s="21"/>
      <c r="K99" s="21"/>
      <c r="L99" s="21"/>
      <c r="M99" s="21"/>
      <c r="P99" s="21"/>
      <c r="Q99" s="21"/>
      <c r="Z99" s="22" t="s">
        <v>16</v>
      </c>
    </row>
    <row r="100" spans="4:17" s="3" customFormat="1" ht="12" customHeight="1">
      <c r="D100" s="22" t="s">
        <v>15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28" s="3" customFormat="1" ht="12" customHeight="1">
      <c r="D101" s="22" t="s">
        <v>17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Z101" s="22" t="s">
        <v>18</v>
      </c>
      <c r="AA101" s="21"/>
      <c r="AB101" s="21"/>
    </row>
    <row r="102" spans="4:28" s="3" customFormat="1" ht="12" customHeight="1"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Z102" s="21"/>
      <c r="AA102" s="21"/>
      <c r="AB102" s="21"/>
    </row>
    <row r="103" spans="4:28" s="3" customFormat="1" ht="12" customHeight="1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Z103" s="21"/>
      <c r="AA103" s="21"/>
      <c r="AB103" s="21"/>
    </row>
    <row r="104" spans="4:28" s="3" customFormat="1" ht="12" customHeight="1"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Z104" s="21"/>
      <c r="AA104" s="21"/>
      <c r="AB104" s="21"/>
    </row>
    <row r="105" spans="4:28" s="3" customFormat="1" ht="12" customHeight="1">
      <c r="D105" s="23" t="s">
        <v>63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Z105" s="23" t="s">
        <v>59</v>
      </c>
      <c r="AA105" s="21"/>
      <c r="AB105" s="21"/>
    </row>
    <row r="106" spans="4:28" s="3" customFormat="1" ht="12" customHeight="1">
      <c r="D106" s="22" t="s">
        <v>62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Z106" s="22" t="s">
        <v>60</v>
      </c>
      <c r="AA106" s="21"/>
      <c r="AB106" s="21"/>
    </row>
    <row r="107" s="3" customFormat="1" ht="12" customHeight="1">
      <c r="D107" s="17"/>
    </row>
    <row r="108" s="3" customFormat="1" ht="12" customHeight="1">
      <c r="D108" s="17"/>
    </row>
    <row r="109" s="3" customFormat="1" ht="12" customHeight="1">
      <c r="D109" s="17"/>
    </row>
    <row r="110" s="3" customFormat="1" ht="12" customHeight="1">
      <c r="D110" s="17"/>
    </row>
    <row r="111" s="3" customFormat="1" ht="12" customHeight="1">
      <c r="D111" s="17"/>
    </row>
    <row r="112" s="3" customFormat="1" ht="12" customHeight="1">
      <c r="D112" s="17"/>
    </row>
    <row r="113" s="3" customFormat="1" ht="12" customHeight="1">
      <c r="D113" s="17"/>
    </row>
    <row r="114" s="3" customFormat="1" ht="12" customHeight="1">
      <c r="D114" s="17"/>
    </row>
    <row r="115" s="3" customFormat="1" ht="12" customHeight="1">
      <c r="D115" s="17"/>
    </row>
    <row r="116" s="3" customFormat="1" ht="12" customHeight="1">
      <c r="D116" s="17"/>
    </row>
    <row r="117" s="3" customFormat="1" ht="12" customHeight="1">
      <c r="D117" s="17"/>
    </row>
    <row r="118" s="3" customFormat="1" ht="12" customHeight="1">
      <c r="D118" s="17"/>
    </row>
    <row r="119" s="3" customFormat="1" ht="12" customHeight="1">
      <c r="D119" s="17"/>
    </row>
    <row r="120" s="3" customFormat="1" ht="12" customHeight="1">
      <c r="D120" s="17"/>
    </row>
    <row r="121" s="3" customFormat="1" ht="12" customHeight="1">
      <c r="D121" s="17"/>
    </row>
    <row r="122" s="3" customFormat="1" ht="12" customHeight="1">
      <c r="D122" s="17"/>
    </row>
    <row r="123" s="3" customFormat="1" ht="12" customHeight="1">
      <c r="D123" s="17"/>
    </row>
    <row r="124" s="3" customFormat="1" ht="12" customHeight="1">
      <c r="D124" s="17"/>
    </row>
    <row r="125" s="3" customFormat="1" ht="12" customHeight="1">
      <c r="D125" s="17"/>
    </row>
    <row r="126" s="3" customFormat="1" ht="12" customHeight="1">
      <c r="D126" s="17"/>
    </row>
    <row r="127" s="3" customFormat="1" ht="12" customHeight="1">
      <c r="D127" s="17"/>
    </row>
    <row r="128" s="3" customFormat="1" ht="12" customHeight="1">
      <c r="D128" s="17"/>
    </row>
    <row r="129" s="3" customFormat="1" ht="12" customHeight="1">
      <c r="D129" s="17"/>
    </row>
    <row r="130" s="3" customFormat="1" ht="12" customHeight="1">
      <c r="D130" s="17"/>
    </row>
    <row r="131" s="3" customFormat="1" ht="12" customHeight="1">
      <c r="D131" s="17"/>
    </row>
    <row r="132" s="3" customFormat="1" ht="12" customHeight="1">
      <c r="D132" s="17"/>
    </row>
    <row r="133" s="3" customFormat="1" ht="12" customHeight="1">
      <c r="D133" s="17"/>
    </row>
    <row r="134" s="3" customFormat="1" ht="12" customHeight="1">
      <c r="D134" s="17"/>
    </row>
    <row r="135" s="3" customFormat="1" ht="12" customHeight="1">
      <c r="D135" s="17"/>
    </row>
    <row r="136" s="3" customFormat="1" ht="12" customHeight="1">
      <c r="D136" s="17"/>
    </row>
    <row r="137" s="3" customFormat="1" ht="12" customHeight="1">
      <c r="D137" s="17"/>
    </row>
    <row r="138" s="3" customFormat="1" ht="12" customHeight="1">
      <c r="D138" s="17"/>
    </row>
    <row r="139" s="3" customFormat="1" ht="12" customHeight="1">
      <c r="D139" s="17"/>
    </row>
    <row r="140" s="3" customFormat="1" ht="12" customHeight="1">
      <c r="D140" s="17"/>
    </row>
    <row r="141" s="3" customFormat="1" ht="12" customHeight="1">
      <c r="D141" s="17"/>
    </row>
    <row r="142" s="3" customFormat="1" ht="12" customHeight="1">
      <c r="D142" s="17"/>
    </row>
    <row r="143" s="3" customFormat="1" ht="12" customHeight="1">
      <c r="D143" s="17"/>
    </row>
    <row r="144" s="3" customFormat="1" ht="12" customHeight="1">
      <c r="D144" s="17"/>
    </row>
    <row r="145" s="3" customFormat="1" ht="12" customHeight="1">
      <c r="D145" s="17"/>
    </row>
    <row r="146" s="3" customFormat="1" ht="12" customHeight="1">
      <c r="D146" s="17"/>
    </row>
    <row r="147" s="3" customFormat="1" ht="12" customHeight="1">
      <c r="D147" s="17"/>
    </row>
    <row r="148" s="3" customFormat="1" ht="12" customHeight="1">
      <c r="D148" s="17"/>
    </row>
    <row r="149" s="3" customFormat="1" ht="12" customHeight="1">
      <c r="D149" s="17"/>
    </row>
    <row r="150" s="3" customFormat="1" ht="12" customHeight="1">
      <c r="D150" s="17"/>
    </row>
    <row r="151" s="3" customFormat="1" ht="12" customHeight="1">
      <c r="D151" s="17"/>
    </row>
    <row r="152" s="3" customFormat="1" ht="12" customHeight="1">
      <c r="D152" s="17"/>
    </row>
    <row r="153" s="3" customFormat="1" ht="12" customHeight="1">
      <c r="D153" s="17"/>
    </row>
    <row r="154" s="3" customFormat="1" ht="12" customHeight="1">
      <c r="D154" s="17"/>
    </row>
    <row r="155" s="3" customFormat="1" ht="12" customHeight="1">
      <c r="D155" s="17"/>
    </row>
    <row r="156" s="3" customFormat="1" ht="12" customHeight="1">
      <c r="D156" s="17"/>
    </row>
    <row r="157" s="3" customFormat="1" ht="12" customHeight="1">
      <c r="D157" s="17"/>
    </row>
    <row r="158" s="3" customFormat="1" ht="12" customHeight="1">
      <c r="D158" s="17"/>
    </row>
    <row r="159" s="3" customFormat="1" ht="12" customHeight="1">
      <c r="D159" s="17"/>
    </row>
    <row r="160" s="3" customFormat="1" ht="12" customHeight="1">
      <c r="D160" s="17"/>
    </row>
    <row r="161" s="3" customFormat="1" ht="12" customHeight="1">
      <c r="D161" s="17"/>
    </row>
    <row r="162" s="3" customFormat="1" ht="12" customHeight="1">
      <c r="D162" s="17"/>
    </row>
    <row r="163" s="3" customFormat="1" ht="12" customHeight="1">
      <c r="D163" s="17"/>
    </row>
    <row r="164" s="3" customFormat="1" ht="12" customHeight="1">
      <c r="D164" s="17"/>
    </row>
    <row r="165" s="3" customFormat="1" ht="12" customHeight="1">
      <c r="D165" s="17"/>
    </row>
    <row r="166" s="3" customFormat="1" ht="12" customHeight="1">
      <c r="D166" s="17"/>
    </row>
    <row r="167" s="3" customFormat="1" ht="12" customHeight="1">
      <c r="D167" s="17"/>
    </row>
    <row r="168" s="3" customFormat="1" ht="12" customHeight="1">
      <c r="D168" s="17"/>
    </row>
    <row r="169" s="3" customFormat="1" ht="12" customHeight="1">
      <c r="D169" s="17"/>
    </row>
    <row r="170" s="3" customFormat="1" ht="12" customHeight="1">
      <c r="D170" s="17"/>
    </row>
    <row r="171" s="3" customFormat="1" ht="12" customHeight="1">
      <c r="D171" s="17"/>
    </row>
    <row r="172" s="3" customFormat="1" ht="12" customHeight="1">
      <c r="D172" s="17"/>
    </row>
    <row r="173" s="3" customFormat="1" ht="12" customHeight="1">
      <c r="D173" s="17"/>
    </row>
    <row r="174" s="3" customFormat="1" ht="12" customHeight="1">
      <c r="D174" s="17"/>
    </row>
    <row r="175" s="3" customFormat="1" ht="12" customHeight="1">
      <c r="D175" s="17"/>
    </row>
    <row r="176" s="3" customFormat="1" ht="12" customHeight="1">
      <c r="D176" s="17"/>
    </row>
    <row r="177" s="3" customFormat="1" ht="12" customHeight="1">
      <c r="D177" s="17"/>
    </row>
    <row r="178" s="3" customFormat="1" ht="12" customHeight="1">
      <c r="D178" s="17"/>
    </row>
    <row r="179" s="3" customFormat="1" ht="12" customHeight="1">
      <c r="D179" s="17"/>
    </row>
    <row r="180" s="3" customFormat="1" ht="12" customHeight="1">
      <c r="D180" s="17"/>
    </row>
    <row r="181" s="3" customFormat="1" ht="12" customHeight="1">
      <c r="D181" s="17"/>
    </row>
    <row r="182" s="3" customFormat="1" ht="12" customHeight="1">
      <c r="D182" s="17"/>
    </row>
    <row r="183" s="3" customFormat="1" ht="12" customHeight="1">
      <c r="D183" s="17"/>
    </row>
    <row r="184" s="3" customFormat="1" ht="12" customHeight="1">
      <c r="D184" s="17"/>
    </row>
    <row r="185" s="3" customFormat="1" ht="12" customHeight="1">
      <c r="D185" s="17"/>
    </row>
    <row r="186" s="3" customFormat="1" ht="12" customHeight="1">
      <c r="D186" s="17"/>
    </row>
    <row r="187" s="3" customFormat="1" ht="12" customHeight="1">
      <c r="D187" s="17"/>
    </row>
    <row r="188" s="3" customFormat="1" ht="12" customHeight="1">
      <c r="D188" s="17"/>
    </row>
    <row r="189" s="3" customFormat="1" ht="12" customHeight="1">
      <c r="D189" s="17"/>
    </row>
    <row r="190" s="3" customFormat="1" ht="12" customHeight="1">
      <c r="D190" s="17"/>
    </row>
    <row r="191" s="3" customFormat="1" ht="12" customHeight="1">
      <c r="D191" s="17"/>
    </row>
    <row r="192" s="3" customFormat="1" ht="12" customHeight="1">
      <c r="D192" s="17"/>
    </row>
    <row r="193" s="3" customFormat="1" ht="12" customHeight="1">
      <c r="D193" s="17"/>
    </row>
    <row r="194" s="3" customFormat="1" ht="12" customHeight="1">
      <c r="D194" s="17"/>
    </row>
    <row r="195" s="3" customFormat="1" ht="12" customHeight="1">
      <c r="D195" s="17"/>
    </row>
    <row r="196" s="3" customFormat="1" ht="12" customHeight="1">
      <c r="D196" s="17"/>
    </row>
    <row r="197" s="3" customFormat="1" ht="12" customHeight="1">
      <c r="D197" s="17"/>
    </row>
    <row r="198" s="3" customFormat="1" ht="12" customHeight="1">
      <c r="D198" s="17"/>
    </row>
    <row r="199" s="3" customFormat="1" ht="12" customHeight="1">
      <c r="D199" s="17"/>
    </row>
    <row r="200" s="3" customFormat="1" ht="12" customHeight="1">
      <c r="D200" s="17"/>
    </row>
    <row r="201" s="3" customFormat="1" ht="12" customHeight="1">
      <c r="D201" s="17"/>
    </row>
    <row r="202" s="3" customFormat="1" ht="12" customHeight="1">
      <c r="D202" s="17"/>
    </row>
    <row r="203" s="3" customFormat="1" ht="12" customHeight="1">
      <c r="D203" s="17"/>
    </row>
    <row r="204" s="3" customFormat="1" ht="12" customHeight="1">
      <c r="D204" s="17"/>
    </row>
    <row r="205" s="3" customFormat="1" ht="12" customHeight="1">
      <c r="D205" s="17"/>
    </row>
    <row r="206" s="3" customFormat="1" ht="12" customHeight="1">
      <c r="D206" s="17"/>
    </row>
    <row r="207" s="3" customFormat="1" ht="12" customHeight="1">
      <c r="D207" s="17"/>
    </row>
    <row r="208" s="3" customFormat="1" ht="12" customHeight="1">
      <c r="D208" s="17"/>
    </row>
    <row r="209" s="3" customFormat="1" ht="12" customHeight="1">
      <c r="D209" s="17"/>
    </row>
    <row r="210" s="3" customFormat="1" ht="12" customHeight="1">
      <c r="D210" s="17"/>
    </row>
    <row r="211" s="3" customFormat="1" ht="12" customHeight="1">
      <c r="D211" s="17"/>
    </row>
    <row r="212" s="3" customFormat="1" ht="12" customHeight="1">
      <c r="D212" s="17"/>
    </row>
    <row r="213" s="3" customFormat="1" ht="12" customHeight="1">
      <c r="D213" s="17"/>
    </row>
    <row r="214" s="3" customFormat="1" ht="12" customHeight="1">
      <c r="D214" s="17"/>
    </row>
    <row r="215" s="3" customFormat="1" ht="12" customHeight="1">
      <c r="D215" s="17"/>
    </row>
    <row r="216" s="3" customFormat="1" ht="12" customHeight="1">
      <c r="D216" s="17"/>
    </row>
    <row r="217" s="3" customFormat="1" ht="12" customHeight="1">
      <c r="D217" s="17"/>
    </row>
    <row r="218" s="3" customFormat="1" ht="12" customHeight="1">
      <c r="D218" s="17"/>
    </row>
    <row r="219" s="3" customFormat="1" ht="12" customHeight="1">
      <c r="D219" s="17"/>
    </row>
    <row r="220" s="3" customFormat="1" ht="12" customHeight="1">
      <c r="D220" s="17"/>
    </row>
    <row r="221" s="3" customFormat="1" ht="12" customHeight="1">
      <c r="D221" s="17"/>
    </row>
    <row r="222" s="3" customFormat="1" ht="12" customHeight="1">
      <c r="D222" s="17"/>
    </row>
    <row r="223" s="3" customFormat="1" ht="12" customHeight="1">
      <c r="D223" s="17"/>
    </row>
    <row r="224" s="3" customFormat="1" ht="12" customHeight="1">
      <c r="D224" s="17"/>
    </row>
    <row r="225" s="3" customFormat="1" ht="12" customHeight="1">
      <c r="D225" s="17"/>
    </row>
    <row r="226" s="3" customFormat="1" ht="12" customHeight="1">
      <c r="D226" s="17"/>
    </row>
    <row r="227" s="3" customFormat="1" ht="12" customHeight="1">
      <c r="D227" s="17"/>
    </row>
    <row r="228" s="3" customFormat="1" ht="12" customHeight="1">
      <c r="D228" s="17"/>
    </row>
    <row r="229" s="3" customFormat="1" ht="12" customHeight="1">
      <c r="D229" s="17"/>
    </row>
    <row r="230" s="3" customFormat="1" ht="12" customHeight="1">
      <c r="D230" s="17"/>
    </row>
    <row r="231" s="3" customFormat="1" ht="12" customHeight="1">
      <c r="D231" s="17"/>
    </row>
    <row r="232" s="3" customFormat="1" ht="12" customHeight="1">
      <c r="D232" s="17"/>
    </row>
    <row r="233" s="3" customFormat="1" ht="12" customHeight="1">
      <c r="D233" s="17"/>
    </row>
    <row r="234" s="3" customFormat="1" ht="12" customHeight="1">
      <c r="D234" s="17"/>
    </row>
    <row r="235" s="3" customFormat="1" ht="12" customHeight="1">
      <c r="D235" s="17"/>
    </row>
    <row r="236" s="3" customFormat="1" ht="12" customHeight="1">
      <c r="D236" s="17"/>
    </row>
    <row r="237" s="3" customFormat="1" ht="12" customHeight="1">
      <c r="D237" s="17"/>
    </row>
    <row r="238" s="3" customFormat="1" ht="12" customHeight="1">
      <c r="D238" s="17"/>
    </row>
    <row r="239" s="3" customFormat="1" ht="12" customHeight="1">
      <c r="D239" s="17"/>
    </row>
    <row r="240" s="3" customFormat="1" ht="12" customHeight="1">
      <c r="D240" s="17"/>
    </row>
    <row r="241" s="3" customFormat="1" ht="12" customHeight="1">
      <c r="D241" s="17"/>
    </row>
    <row r="242" s="3" customFormat="1" ht="12" customHeight="1">
      <c r="D242" s="17"/>
    </row>
    <row r="243" s="3" customFormat="1" ht="12" customHeight="1">
      <c r="D243" s="17"/>
    </row>
    <row r="244" s="3" customFormat="1" ht="12" customHeight="1">
      <c r="D244" s="17"/>
    </row>
    <row r="245" s="3" customFormat="1" ht="12" customHeight="1">
      <c r="D245" s="17"/>
    </row>
    <row r="246" s="3" customFormat="1" ht="12" customHeight="1">
      <c r="D246" s="17"/>
    </row>
    <row r="247" s="3" customFormat="1" ht="12" customHeight="1">
      <c r="D247" s="17"/>
    </row>
    <row r="248" s="3" customFormat="1" ht="12" customHeight="1">
      <c r="D248" s="17"/>
    </row>
    <row r="249" s="3" customFormat="1" ht="12" customHeight="1">
      <c r="D249" s="17"/>
    </row>
    <row r="250" s="3" customFormat="1" ht="12" customHeight="1">
      <c r="D250" s="17"/>
    </row>
    <row r="251" s="3" customFormat="1" ht="12" customHeight="1">
      <c r="D251" s="17"/>
    </row>
    <row r="252" s="3" customFormat="1" ht="12" customHeight="1">
      <c r="D252" s="17"/>
    </row>
    <row r="253" s="3" customFormat="1" ht="12" customHeight="1">
      <c r="D253" s="17"/>
    </row>
    <row r="254" s="3" customFormat="1" ht="12" customHeight="1">
      <c r="D254" s="17"/>
    </row>
    <row r="255" s="3" customFormat="1" ht="12" customHeight="1">
      <c r="D255" s="17"/>
    </row>
    <row r="256" s="3" customFormat="1" ht="12" customHeight="1">
      <c r="D256" s="17"/>
    </row>
    <row r="257" s="3" customFormat="1" ht="12" customHeight="1">
      <c r="D257" s="17"/>
    </row>
    <row r="258" s="3" customFormat="1" ht="12" customHeight="1">
      <c r="D258" s="17"/>
    </row>
    <row r="259" s="3" customFormat="1" ht="12" customHeight="1">
      <c r="D259" s="17"/>
    </row>
    <row r="260" s="3" customFormat="1" ht="12" customHeight="1">
      <c r="D260" s="17"/>
    </row>
    <row r="261" s="3" customFormat="1" ht="12" customHeight="1">
      <c r="D261" s="17"/>
    </row>
    <row r="262" s="3" customFormat="1" ht="12" customHeight="1">
      <c r="D262" s="17"/>
    </row>
    <row r="263" s="3" customFormat="1" ht="12" customHeight="1">
      <c r="D263" s="17"/>
    </row>
    <row r="264" s="3" customFormat="1" ht="12" customHeight="1">
      <c r="D264" s="17"/>
    </row>
    <row r="265" s="3" customFormat="1" ht="12" customHeight="1">
      <c r="D265" s="17"/>
    </row>
    <row r="266" s="3" customFormat="1" ht="12" customHeight="1">
      <c r="D266" s="17"/>
    </row>
    <row r="267" s="3" customFormat="1" ht="12" customHeight="1">
      <c r="D267" s="17"/>
    </row>
    <row r="268" s="3" customFormat="1" ht="12" customHeight="1">
      <c r="D268" s="17"/>
    </row>
    <row r="269" s="3" customFormat="1" ht="12" customHeight="1">
      <c r="D269" s="17"/>
    </row>
    <row r="270" s="3" customFormat="1" ht="12" customHeight="1">
      <c r="D270" s="17"/>
    </row>
    <row r="271" s="3" customFormat="1" ht="12" customHeight="1">
      <c r="D271" s="17"/>
    </row>
    <row r="272" s="3" customFormat="1" ht="12" customHeight="1">
      <c r="D272" s="17"/>
    </row>
    <row r="273" s="3" customFormat="1" ht="12" customHeight="1">
      <c r="D273" s="17"/>
    </row>
    <row r="274" s="3" customFormat="1" ht="12" customHeight="1">
      <c r="D274" s="17"/>
    </row>
    <row r="275" s="3" customFormat="1" ht="12" customHeight="1">
      <c r="D275" s="17"/>
    </row>
    <row r="276" s="3" customFormat="1" ht="12" customHeight="1">
      <c r="D276" s="17"/>
    </row>
    <row r="277" s="3" customFormat="1" ht="12" customHeight="1">
      <c r="D277" s="17"/>
    </row>
    <row r="278" s="3" customFormat="1" ht="12" customHeight="1">
      <c r="D278" s="17"/>
    </row>
    <row r="279" s="3" customFormat="1" ht="12" customHeight="1">
      <c r="D279" s="17"/>
    </row>
    <row r="280" s="3" customFormat="1" ht="12" customHeight="1">
      <c r="D280" s="17"/>
    </row>
    <row r="281" s="3" customFormat="1" ht="12" customHeight="1">
      <c r="D281" s="17"/>
    </row>
    <row r="282" s="3" customFormat="1" ht="12" customHeight="1">
      <c r="D282" s="17"/>
    </row>
    <row r="283" s="3" customFormat="1" ht="12" customHeight="1">
      <c r="D283" s="17"/>
    </row>
    <row r="284" s="3" customFormat="1" ht="12" customHeight="1">
      <c r="D284" s="17"/>
    </row>
    <row r="285" s="3" customFormat="1" ht="12" customHeight="1">
      <c r="D285" s="17"/>
    </row>
    <row r="286" s="3" customFormat="1" ht="12" customHeight="1">
      <c r="D286" s="17"/>
    </row>
    <row r="287" s="3" customFormat="1" ht="12" customHeight="1">
      <c r="D287" s="17"/>
    </row>
    <row r="288" s="3" customFormat="1" ht="12" customHeight="1">
      <c r="D288" s="17"/>
    </row>
    <row r="289" s="3" customFormat="1" ht="12" customHeight="1">
      <c r="D289" s="17"/>
    </row>
    <row r="290" s="3" customFormat="1" ht="12" customHeight="1">
      <c r="D290" s="17"/>
    </row>
    <row r="291" s="3" customFormat="1" ht="12" customHeight="1">
      <c r="D291" s="17"/>
    </row>
    <row r="292" s="3" customFormat="1" ht="12" customHeight="1">
      <c r="D292" s="17"/>
    </row>
    <row r="293" s="3" customFormat="1" ht="12" customHeight="1">
      <c r="D293" s="17"/>
    </row>
    <row r="294" s="3" customFormat="1" ht="12" customHeight="1">
      <c r="D294" s="17"/>
    </row>
    <row r="295" s="3" customFormat="1" ht="12" customHeight="1">
      <c r="D295" s="17"/>
    </row>
    <row r="296" s="3" customFormat="1" ht="12" customHeight="1">
      <c r="D296" s="17"/>
    </row>
    <row r="297" s="3" customFormat="1" ht="12" customHeight="1">
      <c r="D297" s="17"/>
    </row>
    <row r="298" s="3" customFormat="1" ht="12" customHeight="1">
      <c r="D298" s="17"/>
    </row>
    <row r="299" s="3" customFormat="1" ht="12" customHeight="1">
      <c r="D299" s="17"/>
    </row>
    <row r="300" s="3" customFormat="1" ht="12" customHeight="1">
      <c r="D300" s="17"/>
    </row>
    <row r="301" s="3" customFormat="1" ht="12" customHeight="1">
      <c r="D301" s="17"/>
    </row>
    <row r="302" s="3" customFormat="1" ht="12" customHeight="1">
      <c r="D302" s="17"/>
    </row>
    <row r="303" s="3" customFormat="1" ht="12" customHeight="1">
      <c r="D303" s="17"/>
    </row>
    <row r="304" s="3" customFormat="1" ht="12" customHeight="1">
      <c r="D304" s="17"/>
    </row>
    <row r="305" s="3" customFormat="1" ht="12" customHeight="1">
      <c r="D305" s="17"/>
    </row>
    <row r="306" s="3" customFormat="1" ht="12" customHeight="1">
      <c r="D306" s="17"/>
    </row>
    <row r="307" s="3" customFormat="1" ht="12" customHeight="1">
      <c r="D307" s="17"/>
    </row>
    <row r="308" s="3" customFormat="1" ht="12" customHeight="1">
      <c r="D308" s="17"/>
    </row>
    <row r="309" s="3" customFormat="1" ht="12" customHeight="1">
      <c r="D309" s="17"/>
    </row>
    <row r="310" s="3" customFormat="1" ht="12" customHeight="1">
      <c r="D310" s="17"/>
    </row>
    <row r="311" s="3" customFormat="1" ht="12" customHeight="1">
      <c r="D311" s="17"/>
    </row>
    <row r="312" s="3" customFormat="1" ht="12" customHeight="1">
      <c r="D312" s="17"/>
    </row>
    <row r="313" s="3" customFormat="1" ht="12" customHeight="1">
      <c r="D313" s="17"/>
    </row>
    <row r="314" s="3" customFormat="1" ht="12" customHeight="1">
      <c r="D314" s="17"/>
    </row>
    <row r="315" s="3" customFormat="1" ht="12" customHeight="1">
      <c r="D315" s="17"/>
    </row>
    <row r="316" s="3" customFormat="1" ht="12" customHeight="1">
      <c r="D316" s="17"/>
    </row>
    <row r="317" s="3" customFormat="1" ht="12" customHeight="1">
      <c r="D317" s="17"/>
    </row>
    <row r="318" s="3" customFormat="1" ht="12" customHeight="1">
      <c r="D318" s="17"/>
    </row>
    <row r="319" s="3" customFormat="1" ht="12" customHeight="1">
      <c r="D319" s="17"/>
    </row>
    <row r="320" s="3" customFormat="1" ht="12" customHeight="1">
      <c r="D320" s="17"/>
    </row>
    <row r="321" s="3" customFormat="1" ht="12" customHeight="1">
      <c r="D321" s="17"/>
    </row>
    <row r="322" s="3" customFormat="1" ht="12" customHeight="1">
      <c r="D322" s="17"/>
    </row>
    <row r="323" s="3" customFormat="1" ht="12" customHeight="1">
      <c r="D323" s="17"/>
    </row>
    <row r="324" s="3" customFormat="1" ht="12" customHeight="1">
      <c r="D324" s="17"/>
    </row>
    <row r="325" s="3" customFormat="1" ht="12" customHeight="1">
      <c r="D325" s="17"/>
    </row>
    <row r="326" s="3" customFormat="1" ht="12" customHeight="1">
      <c r="D326" s="17"/>
    </row>
    <row r="327" s="3" customFormat="1" ht="12" customHeight="1">
      <c r="D327" s="17"/>
    </row>
    <row r="328" s="3" customFormat="1" ht="12" customHeight="1">
      <c r="D328" s="17"/>
    </row>
    <row r="329" s="3" customFormat="1" ht="12" customHeight="1">
      <c r="D329" s="17"/>
    </row>
    <row r="330" s="3" customFormat="1" ht="12" customHeight="1">
      <c r="D330" s="17"/>
    </row>
    <row r="331" s="3" customFormat="1" ht="12" customHeight="1">
      <c r="D331" s="17"/>
    </row>
    <row r="332" s="3" customFormat="1" ht="12" customHeight="1">
      <c r="D332" s="17"/>
    </row>
    <row r="333" s="3" customFormat="1" ht="12" customHeight="1">
      <c r="D333" s="17"/>
    </row>
    <row r="334" s="3" customFormat="1" ht="12" customHeight="1">
      <c r="D334" s="17"/>
    </row>
    <row r="335" s="3" customFormat="1" ht="12" customHeight="1">
      <c r="D335" s="17"/>
    </row>
    <row r="336" s="3" customFormat="1" ht="12" customHeight="1">
      <c r="D336" s="17"/>
    </row>
    <row r="337" s="3" customFormat="1" ht="12" customHeight="1">
      <c r="D337" s="17"/>
    </row>
    <row r="338" s="3" customFormat="1" ht="12" customHeight="1">
      <c r="D338" s="17"/>
    </row>
    <row r="339" s="3" customFormat="1" ht="12" customHeight="1">
      <c r="D339" s="17"/>
    </row>
    <row r="340" s="3" customFormat="1" ht="12" customHeight="1">
      <c r="D340" s="17"/>
    </row>
    <row r="341" s="3" customFormat="1" ht="12" customHeight="1">
      <c r="D341" s="17"/>
    </row>
    <row r="342" s="3" customFormat="1" ht="12" customHeight="1">
      <c r="D342" s="17"/>
    </row>
    <row r="343" s="3" customFormat="1" ht="12" customHeight="1">
      <c r="D343" s="17"/>
    </row>
    <row r="344" s="3" customFormat="1" ht="12" customHeight="1">
      <c r="D344" s="17"/>
    </row>
    <row r="345" s="3" customFormat="1" ht="12" customHeight="1">
      <c r="D345" s="17"/>
    </row>
    <row r="346" s="3" customFormat="1" ht="12" customHeight="1">
      <c r="D346" s="17"/>
    </row>
    <row r="347" s="3" customFormat="1" ht="12" customHeight="1">
      <c r="D347" s="17"/>
    </row>
    <row r="348" s="3" customFormat="1" ht="12" customHeight="1">
      <c r="D348" s="17"/>
    </row>
    <row r="349" s="3" customFormat="1" ht="12" customHeight="1">
      <c r="D349" s="17"/>
    </row>
    <row r="350" s="3" customFormat="1" ht="12" customHeight="1">
      <c r="D350" s="17"/>
    </row>
    <row r="351" s="3" customFormat="1" ht="12" customHeight="1">
      <c r="D351" s="17"/>
    </row>
    <row r="352" s="3" customFormat="1" ht="12" customHeight="1">
      <c r="D352" s="17"/>
    </row>
    <row r="353" s="3" customFormat="1" ht="12" customHeight="1">
      <c r="D353" s="17"/>
    </row>
    <row r="354" s="3" customFormat="1" ht="12" customHeight="1">
      <c r="D354" s="17"/>
    </row>
    <row r="355" s="3" customFormat="1" ht="12" customHeight="1">
      <c r="D355" s="17"/>
    </row>
    <row r="356" s="3" customFormat="1" ht="12" customHeight="1">
      <c r="D356" s="17"/>
    </row>
    <row r="357" s="3" customFormat="1" ht="12" customHeight="1">
      <c r="D357" s="17"/>
    </row>
    <row r="358" s="3" customFormat="1" ht="12" customHeight="1">
      <c r="D358" s="17"/>
    </row>
    <row r="359" s="3" customFormat="1" ht="12" customHeight="1">
      <c r="D359" s="17"/>
    </row>
    <row r="360" s="3" customFormat="1" ht="12" customHeight="1">
      <c r="D360" s="17"/>
    </row>
    <row r="361" s="3" customFormat="1" ht="12" customHeight="1">
      <c r="D361" s="17"/>
    </row>
    <row r="362" s="3" customFormat="1" ht="12" customHeight="1">
      <c r="D362" s="17"/>
    </row>
    <row r="363" s="3" customFormat="1" ht="12" customHeight="1">
      <c r="D363" s="17"/>
    </row>
    <row r="364" s="3" customFormat="1" ht="12" customHeight="1">
      <c r="D364" s="17"/>
    </row>
    <row r="365" s="3" customFormat="1" ht="12" customHeight="1">
      <c r="D365" s="17"/>
    </row>
    <row r="366" s="3" customFormat="1" ht="12" customHeight="1">
      <c r="D366" s="17"/>
    </row>
    <row r="367" s="3" customFormat="1" ht="12" customHeight="1">
      <c r="D367" s="17"/>
    </row>
    <row r="368" s="3" customFormat="1" ht="12" customHeight="1">
      <c r="D368" s="17"/>
    </row>
    <row r="369" s="3" customFormat="1" ht="12" customHeight="1">
      <c r="D369" s="17"/>
    </row>
    <row r="370" s="3" customFormat="1" ht="12" customHeight="1">
      <c r="D370" s="17"/>
    </row>
    <row r="371" s="3" customFormat="1" ht="12" customHeight="1">
      <c r="D371" s="17"/>
    </row>
    <row r="372" s="3" customFormat="1" ht="12" customHeight="1">
      <c r="D372" s="17"/>
    </row>
    <row r="373" s="3" customFormat="1" ht="12" customHeight="1">
      <c r="D373" s="17"/>
    </row>
    <row r="374" s="3" customFormat="1" ht="12" customHeight="1">
      <c r="D374" s="17"/>
    </row>
    <row r="375" s="3" customFormat="1" ht="12" customHeight="1">
      <c r="D375" s="17"/>
    </row>
    <row r="376" s="3" customFormat="1" ht="12" customHeight="1">
      <c r="D376" s="17"/>
    </row>
    <row r="377" s="3" customFormat="1" ht="12" customHeight="1">
      <c r="D377" s="17"/>
    </row>
    <row r="378" s="3" customFormat="1" ht="12" customHeight="1">
      <c r="D378" s="17"/>
    </row>
    <row r="379" s="3" customFormat="1" ht="12" customHeight="1">
      <c r="D379" s="17"/>
    </row>
    <row r="380" s="3" customFormat="1" ht="12" customHeight="1">
      <c r="D380" s="17"/>
    </row>
    <row r="381" s="3" customFormat="1" ht="12" customHeight="1">
      <c r="D381" s="17"/>
    </row>
    <row r="382" s="3" customFormat="1" ht="12" customHeight="1">
      <c r="D382" s="17"/>
    </row>
    <row r="383" s="3" customFormat="1" ht="12" customHeight="1">
      <c r="D383" s="17"/>
    </row>
    <row r="384" s="3" customFormat="1" ht="12" customHeight="1">
      <c r="D384" s="17"/>
    </row>
    <row r="385" s="3" customFormat="1" ht="12" customHeight="1">
      <c r="D385" s="17"/>
    </row>
    <row r="386" s="3" customFormat="1" ht="12" customHeight="1">
      <c r="D386" s="17"/>
    </row>
    <row r="387" s="3" customFormat="1" ht="12" customHeight="1">
      <c r="D387" s="17"/>
    </row>
    <row r="388" s="3" customFormat="1" ht="12" customHeight="1">
      <c r="D388" s="17"/>
    </row>
    <row r="389" s="3" customFormat="1" ht="12" customHeight="1">
      <c r="D389" s="17"/>
    </row>
    <row r="390" s="3" customFormat="1" ht="12" customHeight="1">
      <c r="D390" s="17"/>
    </row>
    <row r="391" s="3" customFormat="1" ht="12" customHeight="1">
      <c r="D391" s="17"/>
    </row>
    <row r="392" s="3" customFormat="1" ht="12" customHeight="1">
      <c r="D392" s="17"/>
    </row>
    <row r="393" s="3" customFormat="1" ht="12" customHeight="1">
      <c r="D393" s="17"/>
    </row>
    <row r="394" s="3" customFormat="1" ht="12" customHeight="1">
      <c r="D394" s="17"/>
    </row>
    <row r="395" s="3" customFormat="1" ht="12" customHeight="1">
      <c r="D395" s="17"/>
    </row>
    <row r="396" s="3" customFormat="1" ht="12" customHeight="1">
      <c r="D396" s="17"/>
    </row>
    <row r="397" s="3" customFormat="1" ht="12" customHeight="1">
      <c r="D397" s="17"/>
    </row>
    <row r="398" s="3" customFormat="1" ht="12" customHeight="1">
      <c r="D398" s="17"/>
    </row>
    <row r="399" s="3" customFormat="1" ht="12" customHeight="1">
      <c r="D399" s="17"/>
    </row>
    <row r="400" s="3" customFormat="1" ht="12" customHeight="1">
      <c r="D400" s="17"/>
    </row>
    <row r="401" s="3" customFormat="1" ht="12" customHeight="1">
      <c r="D401" s="17"/>
    </row>
    <row r="402" s="3" customFormat="1" ht="12" customHeight="1">
      <c r="D402" s="17"/>
    </row>
    <row r="403" s="3" customFormat="1" ht="12" customHeight="1">
      <c r="D403" s="17"/>
    </row>
    <row r="404" s="3" customFormat="1" ht="12" customHeight="1">
      <c r="D404" s="17"/>
    </row>
    <row r="405" s="3" customFormat="1" ht="12" customHeight="1">
      <c r="D405" s="17"/>
    </row>
    <row r="406" s="3" customFormat="1" ht="12" customHeight="1">
      <c r="D406" s="17"/>
    </row>
    <row r="407" s="3" customFormat="1" ht="12" customHeight="1">
      <c r="D407" s="17"/>
    </row>
    <row r="408" s="3" customFormat="1" ht="12" customHeight="1">
      <c r="D408" s="17"/>
    </row>
    <row r="409" s="3" customFormat="1" ht="12" customHeight="1">
      <c r="D409" s="17"/>
    </row>
    <row r="410" s="3" customFormat="1" ht="12" customHeight="1">
      <c r="D410" s="17"/>
    </row>
    <row r="411" s="3" customFormat="1" ht="12" customHeight="1">
      <c r="D411" s="17"/>
    </row>
    <row r="412" s="3" customFormat="1" ht="12" customHeight="1">
      <c r="D412" s="17"/>
    </row>
    <row r="413" s="3" customFormat="1" ht="12" customHeight="1">
      <c r="D413" s="17"/>
    </row>
    <row r="414" s="3" customFormat="1" ht="12" customHeight="1">
      <c r="D414" s="17"/>
    </row>
    <row r="415" s="3" customFormat="1" ht="12" customHeight="1">
      <c r="D415" s="17"/>
    </row>
    <row r="416" s="3" customFormat="1" ht="12" customHeight="1">
      <c r="D416" s="17"/>
    </row>
    <row r="417" s="3" customFormat="1" ht="12" customHeight="1">
      <c r="D417" s="17"/>
    </row>
    <row r="418" s="3" customFormat="1" ht="12" customHeight="1">
      <c r="D418" s="17"/>
    </row>
    <row r="419" s="3" customFormat="1" ht="12" customHeight="1">
      <c r="D419" s="17"/>
    </row>
    <row r="420" s="3" customFormat="1" ht="12" customHeight="1">
      <c r="D420" s="17"/>
    </row>
    <row r="421" s="3" customFormat="1" ht="12" customHeight="1">
      <c r="D421" s="17"/>
    </row>
    <row r="422" s="3" customFormat="1" ht="12" customHeight="1">
      <c r="D422" s="17"/>
    </row>
    <row r="423" s="3" customFormat="1" ht="12" customHeight="1">
      <c r="D423" s="17"/>
    </row>
    <row r="424" s="3" customFormat="1" ht="12" customHeight="1">
      <c r="D424" s="17"/>
    </row>
    <row r="425" s="3" customFormat="1" ht="12" customHeight="1">
      <c r="D425" s="17"/>
    </row>
    <row r="426" s="3" customFormat="1" ht="12" customHeight="1">
      <c r="D426" s="17"/>
    </row>
    <row r="427" s="3" customFormat="1" ht="12" customHeight="1">
      <c r="D427" s="17"/>
    </row>
    <row r="428" s="3" customFormat="1" ht="12" customHeight="1">
      <c r="D428" s="17"/>
    </row>
    <row r="429" s="3" customFormat="1" ht="12" customHeight="1">
      <c r="D429" s="17"/>
    </row>
    <row r="430" s="3" customFormat="1" ht="12" customHeight="1">
      <c r="D430" s="17"/>
    </row>
    <row r="431" s="3" customFormat="1" ht="12" customHeight="1">
      <c r="D431" s="17"/>
    </row>
    <row r="432" s="3" customFormat="1" ht="12" customHeight="1">
      <c r="D432" s="17"/>
    </row>
    <row r="433" s="3" customFormat="1" ht="12" customHeight="1">
      <c r="D433" s="17"/>
    </row>
    <row r="434" s="3" customFormat="1" ht="12" customHeight="1">
      <c r="D434" s="17"/>
    </row>
    <row r="435" s="3" customFormat="1" ht="12" customHeight="1">
      <c r="D435" s="17"/>
    </row>
    <row r="436" s="3" customFormat="1" ht="12" customHeight="1">
      <c r="D436" s="17"/>
    </row>
    <row r="437" s="3" customFormat="1" ht="12" customHeight="1">
      <c r="D437" s="17"/>
    </row>
    <row r="438" s="3" customFormat="1" ht="12" customHeight="1">
      <c r="D438" s="17"/>
    </row>
    <row r="439" s="3" customFormat="1" ht="12" customHeight="1">
      <c r="D439" s="17"/>
    </row>
    <row r="440" s="3" customFormat="1" ht="12" customHeight="1">
      <c r="D440" s="17"/>
    </row>
    <row r="441" s="3" customFormat="1" ht="12" customHeight="1">
      <c r="D441" s="17"/>
    </row>
    <row r="442" s="3" customFormat="1" ht="12" customHeight="1">
      <c r="D442" s="17"/>
    </row>
    <row r="443" s="3" customFormat="1" ht="12" customHeight="1">
      <c r="D443" s="17"/>
    </row>
    <row r="444" s="3" customFormat="1" ht="12" customHeight="1">
      <c r="D444" s="17"/>
    </row>
    <row r="445" s="3" customFormat="1" ht="12" customHeight="1">
      <c r="D445" s="17"/>
    </row>
    <row r="446" s="3" customFormat="1" ht="12" customHeight="1">
      <c r="D446" s="17"/>
    </row>
    <row r="447" s="3" customFormat="1" ht="12" customHeight="1">
      <c r="D447" s="17"/>
    </row>
    <row r="448" s="3" customFormat="1" ht="12" customHeight="1">
      <c r="D448" s="17"/>
    </row>
    <row r="449" s="3" customFormat="1" ht="12" customHeight="1">
      <c r="D449" s="17"/>
    </row>
    <row r="450" s="3" customFormat="1" ht="12" customHeight="1">
      <c r="D450" s="17"/>
    </row>
    <row r="451" s="3" customFormat="1" ht="12" customHeight="1">
      <c r="D451" s="17"/>
    </row>
    <row r="452" s="3" customFormat="1" ht="12" customHeight="1">
      <c r="D452" s="17"/>
    </row>
    <row r="453" s="3" customFormat="1" ht="12" customHeight="1">
      <c r="D453" s="17"/>
    </row>
    <row r="454" s="3" customFormat="1" ht="12" customHeight="1">
      <c r="D454" s="17"/>
    </row>
    <row r="455" s="3" customFormat="1" ht="12" customHeight="1">
      <c r="D455" s="17"/>
    </row>
    <row r="456" s="3" customFormat="1" ht="12" customHeight="1">
      <c r="D456" s="17"/>
    </row>
    <row r="457" s="3" customFormat="1" ht="12" customHeight="1">
      <c r="D457" s="17"/>
    </row>
    <row r="458" s="3" customFormat="1" ht="12" customHeight="1">
      <c r="D458" s="17"/>
    </row>
    <row r="459" s="3" customFormat="1" ht="12" customHeight="1">
      <c r="D459" s="17"/>
    </row>
    <row r="460" s="3" customFormat="1" ht="12" customHeight="1">
      <c r="D460" s="17"/>
    </row>
    <row r="461" s="3" customFormat="1" ht="12" customHeight="1">
      <c r="D461" s="17"/>
    </row>
    <row r="462" s="3" customFormat="1" ht="12" customHeight="1">
      <c r="D462" s="17"/>
    </row>
    <row r="463" s="3" customFormat="1" ht="12" customHeight="1">
      <c r="D463" s="17"/>
    </row>
    <row r="464" s="3" customFormat="1" ht="12" customHeight="1">
      <c r="D464" s="17"/>
    </row>
    <row r="465" s="3" customFormat="1" ht="12" customHeight="1">
      <c r="D465" s="17"/>
    </row>
    <row r="466" s="3" customFormat="1" ht="12" customHeight="1">
      <c r="D466" s="17"/>
    </row>
    <row r="467" s="3" customFormat="1" ht="12" customHeight="1">
      <c r="D467" s="17"/>
    </row>
    <row r="468" s="3" customFormat="1" ht="12" customHeight="1">
      <c r="D468" s="17"/>
    </row>
    <row r="469" s="3" customFormat="1" ht="12" customHeight="1">
      <c r="D469" s="17"/>
    </row>
    <row r="470" s="3" customFormat="1" ht="12" customHeight="1">
      <c r="D470" s="17"/>
    </row>
    <row r="471" s="3" customFormat="1" ht="12" customHeight="1">
      <c r="D471" s="17"/>
    </row>
    <row r="472" s="3" customFormat="1" ht="12" customHeight="1">
      <c r="D472" s="17"/>
    </row>
    <row r="473" s="3" customFormat="1" ht="12" customHeight="1">
      <c r="D473" s="17"/>
    </row>
    <row r="474" s="3" customFormat="1" ht="12" customHeight="1">
      <c r="D474" s="17"/>
    </row>
    <row r="475" s="3" customFormat="1" ht="12" customHeight="1">
      <c r="D475" s="17"/>
    </row>
    <row r="476" s="3" customFormat="1" ht="12" customHeight="1">
      <c r="D476" s="17"/>
    </row>
    <row r="477" s="3" customFormat="1" ht="12" customHeight="1">
      <c r="D477" s="17"/>
    </row>
    <row r="478" s="3" customFormat="1" ht="12" customHeight="1">
      <c r="D478" s="17"/>
    </row>
    <row r="479" s="3" customFormat="1" ht="12" customHeight="1">
      <c r="D479" s="17"/>
    </row>
    <row r="480" s="3" customFormat="1" ht="12" customHeight="1">
      <c r="D480" s="17"/>
    </row>
    <row r="481" s="3" customFormat="1" ht="12" customHeight="1">
      <c r="D481" s="17"/>
    </row>
    <row r="482" s="3" customFormat="1" ht="12" customHeight="1">
      <c r="D482" s="17"/>
    </row>
    <row r="483" s="3" customFormat="1" ht="12" customHeight="1">
      <c r="D483" s="17"/>
    </row>
    <row r="484" s="3" customFormat="1" ht="12" customHeight="1">
      <c r="D484" s="17"/>
    </row>
    <row r="485" s="3" customFormat="1" ht="12" customHeight="1">
      <c r="D485" s="17"/>
    </row>
    <row r="486" s="3" customFormat="1" ht="12" customHeight="1">
      <c r="D486" s="17"/>
    </row>
    <row r="487" s="3" customFormat="1" ht="12" customHeight="1">
      <c r="D487" s="17"/>
    </row>
    <row r="488" s="3" customFormat="1" ht="12" customHeight="1">
      <c r="D488" s="17"/>
    </row>
    <row r="489" s="3" customFormat="1" ht="12" customHeight="1">
      <c r="D489" s="17"/>
    </row>
    <row r="490" s="3" customFormat="1" ht="12" customHeight="1">
      <c r="D490" s="17"/>
    </row>
    <row r="491" s="3" customFormat="1" ht="12" customHeight="1">
      <c r="D491" s="17"/>
    </row>
    <row r="492" s="3" customFormat="1" ht="12" customHeight="1">
      <c r="D492" s="17"/>
    </row>
    <row r="493" s="3" customFormat="1" ht="12" customHeight="1">
      <c r="D493" s="17"/>
    </row>
    <row r="494" s="3" customFormat="1" ht="12" customHeight="1">
      <c r="D494" s="17"/>
    </row>
    <row r="495" s="3" customFormat="1" ht="12" customHeight="1">
      <c r="D495" s="17"/>
    </row>
    <row r="496" s="3" customFormat="1" ht="12" customHeight="1">
      <c r="D496" s="17"/>
    </row>
    <row r="497" s="3" customFormat="1" ht="12" customHeight="1">
      <c r="D497" s="17"/>
    </row>
    <row r="498" s="3" customFormat="1" ht="12" customHeight="1">
      <c r="D498" s="17"/>
    </row>
    <row r="499" s="3" customFormat="1" ht="12" customHeight="1">
      <c r="D499" s="17"/>
    </row>
    <row r="500" s="3" customFormat="1" ht="12" customHeight="1">
      <c r="D500" s="17"/>
    </row>
    <row r="501" s="3" customFormat="1" ht="12" customHeight="1">
      <c r="D501" s="17"/>
    </row>
    <row r="502" s="3" customFormat="1" ht="12" customHeight="1">
      <c r="D502" s="17"/>
    </row>
    <row r="503" s="3" customFormat="1" ht="12" customHeight="1">
      <c r="D503" s="17"/>
    </row>
    <row r="504" s="3" customFormat="1" ht="12" customHeight="1">
      <c r="D504" s="17"/>
    </row>
    <row r="505" s="3" customFormat="1" ht="12" customHeight="1">
      <c r="D505" s="17"/>
    </row>
    <row r="506" s="3" customFormat="1" ht="12" customHeight="1">
      <c r="D506" s="17"/>
    </row>
    <row r="507" s="3" customFormat="1" ht="12" customHeight="1">
      <c r="D507" s="17"/>
    </row>
    <row r="508" s="3" customFormat="1" ht="12" customHeight="1">
      <c r="D508" s="17"/>
    </row>
    <row r="509" s="3" customFormat="1" ht="12" customHeight="1">
      <c r="D509" s="17"/>
    </row>
    <row r="510" s="3" customFormat="1" ht="12" customHeight="1">
      <c r="D510" s="17"/>
    </row>
    <row r="511" s="3" customFormat="1" ht="12" customHeight="1">
      <c r="D511" s="17"/>
    </row>
    <row r="512" s="3" customFormat="1" ht="12" customHeight="1">
      <c r="D512" s="17"/>
    </row>
    <row r="513" s="3" customFormat="1" ht="12" customHeight="1">
      <c r="D513" s="17"/>
    </row>
    <row r="514" s="3" customFormat="1" ht="12" customHeight="1">
      <c r="D514" s="17"/>
    </row>
    <row r="515" s="3" customFormat="1" ht="12" customHeight="1">
      <c r="D515" s="17"/>
    </row>
    <row r="516" s="3" customFormat="1" ht="12" customHeight="1">
      <c r="D516" s="17"/>
    </row>
    <row r="517" s="3" customFormat="1" ht="12" customHeight="1">
      <c r="D517" s="17"/>
    </row>
    <row r="518" s="3" customFormat="1" ht="12" customHeight="1">
      <c r="D518" s="17"/>
    </row>
    <row r="519" s="3" customFormat="1" ht="12" customHeight="1">
      <c r="D519" s="17"/>
    </row>
    <row r="520" s="3" customFormat="1" ht="12" customHeight="1">
      <c r="D520" s="17"/>
    </row>
    <row r="521" s="3" customFormat="1" ht="12" customHeight="1">
      <c r="D521" s="17"/>
    </row>
    <row r="522" s="3" customFormat="1" ht="12" customHeight="1">
      <c r="D522" s="17"/>
    </row>
    <row r="523" s="3" customFormat="1" ht="12" customHeight="1">
      <c r="D523" s="17"/>
    </row>
    <row r="524" s="3" customFormat="1" ht="12" customHeight="1">
      <c r="D524" s="17"/>
    </row>
    <row r="525" s="3" customFormat="1" ht="12" customHeight="1">
      <c r="D525" s="17"/>
    </row>
    <row r="526" s="3" customFormat="1" ht="12" customHeight="1">
      <c r="D526" s="17"/>
    </row>
    <row r="527" s="3" customFormat="1" ht="12" customHeight="1">
      <c r="D527" s="17"/>
    </row>
    <row r="528" s="3" customFormat="1" ht="12" customHeight="1">
      <c r="D528" s="17"/>
    </row>
    <row r="529" s="3" customFormat="1" ht="12" customHeight="1">
      <c r="D529" s="17"/>
    </row>
    <row r="530" s="3" customFormat="1" ht="12" customHeight="1">
      <c r="D530" s="17"/>
    </row>
    <row r="531" s="3" customFormat="1" ht="12" customHeight="1">
      <c r="D531" s="17"/>
    </row>
    <row r="532" s="3" customFormat="1" ht="12" customHeight="1">
      <c r="D532" s="17"/>
    </row>
    <row r="533" s="3" customFormat="1" ht="12" customHeight="1">
      <c r="D533" s="17"/>
    </row>
    <row r="534" s="3" customFormat="1" ht="12" customHeight="1">
      <c r="D534" s="17"/>
    </row>
    <row r="535" s="3" customFormat="1" ht="12" customHeight="1">
      <c r="D535" s="17"/>
    </row>
    <row r="536" s="3" customFormat="1" ht="12" customHeight="1">
      <c r="D536" s="17"/>
    </row>
    <row r="537" s="3" customFormat="1" ht="12" customHeight="1">
      <c r="D537" s="17"/>
    </row>
    <row r="538" s="3" customFormat="1" ht="12" customHeight="1">
      <c r="D538" s="17"/>
    </row>
    <row r="539" s="3" customFormat="1" ht="12" customHeight="1">
      <c r="D539" s="17"/>
    </row>
    <row r="540" s="3" customFormat="1" ht="12" customHeight="1">
      <c r="D540" s="17"/>
    </row>
    <row r="541" s="3" customFormat="1" ht="12" customHeight="1">
      <c r="D541" s="17"/>
    </row>
    <row r="542" s="3" customFormat="1" ht="12" customHeight="1">
      <c r="D542" s="17"/>
    </row>
    <row r="543" s="3" customFormat="1" ht="12" customHeight="1">
      <c r="D543" s="17"/>
    </row>
    <row r="544" s="3" customFormat="1" ht="12" customHeight="1">
      <c r="D544" s="17"/>
    </row>
    <row r="545" s="3" customFormat="1" ht="12" customHeight="1">
      <c r="D545" s="17"/>
    </row>
    <row r="546" s="3" customFormat="1" ht="12" customHeight="1">
      <c r="D546" s="17"/>
    </row>
    <row r="547" s="3" customFormat="1" ht="12" customHeight="1">
      <c r="D547" s="17"/>
    </row>
    <row r="548" s="3" customFormat="1" ht="12" customHeight="1">
      <c r="D548" s="17"/>
    </row>
    <row r="549" s="3" customFormat="1" ht="12" customHeight="1">
      <c r="D549" s="17"/>
    </row>
    <row r="550" s="3" customFormat="1" ht="12" customHeight="1">
      <c r="D550" s="17"/>
    </row>
    <row r="551" s="3" customFormat="1" ht="12" customHeight="1">
      <c r="D551" s="17"/>
    </row>
    <row r="552" s="3" customFormat="1" ht="12" customHeight="1">
      <c r="D552" s="17"/>
    </row>
    <row r="553" s="3" customFormat="1" ht="12" customHeight="1">
      <c r="D553" s="17"/>
    </row>
    <row r="554" s="3" customFormat="1" ht="12" customHeight="1">
      <c r="D554" s="17"/>
    </row>
    <row r="555" s="3" customFormat="1" ht="12" customHeight="1">
      <c r="D555" s="17"/>
    </row>
    <row r="556" s="3" customFormat="1" ht="12" customHeight="1">
      <c r="D556" s="17"/>
    </row>
    <row r="557" s="3" customFormat="1" ht="12" customHeight="1">
      <c r="D557" s="17"/>
    </row>
    <row r="558" s="3" customFormat="1" ht="12" customHeight="1">
      <c r="D558" s="17"/>
    </row>
    <row r="559" s="3" customFormat="1" ht="12" customHeight="1">
      <c r="D559" s="17"/>
    </row>
    <row r="560" s="3" customFormat="1" ht="12" customHeight="1">
      <c r="D560" s="17"/>
    </row>
    <row r="561" s="3" customFormat="1" ht="12" customHeight="1">
      <c r="D561" s="17"/>
    </row>
    <row r="562" s="3" customFormat="1" ht="12" customHeight="1">
      <c r="D562" s="17"/>
    </row>
    <row r="563" s="3" customFormat="1" ht="12" customHeight="1">
      <c r="D563" s="17"/>
    </row>
    <row r="564" s="3" customFormat="1" ht="12" customHeight="1">
      <c r="D564" s="17"/>
    </row>
    <row r="565" s="3" customFormat="1" ht="12" customHeight="1">
      <c r="D565" s="17"/>
    </row>
    <row r="566" s="3" customFormat="1" ht="12" customHeight="1">
      <c r="D566" s="17"/>
    </row>
    <row r="567" s="3" customFormat="1" ht="12" customHeight="1">
      <c r="D567" s="17"/>
    </row>
    <row r="568" s="3" customFormat="1" ht="12" customHeight="1">
      <c r="D568" s="17"/>
    </row>
    <row r="569" s="3" customFormat="1" ht="12" customHeight="1">
      <c r="D569" s="17"/>
    </row>
    <row r="570" s="3" customFormat="1" ht="12" customHeight="1">
      <c r="D570" s="17"/>
    </row>
    <row r="571" s="3" customFormat="1" ht="12" customHeight="1">
      <c r="D571" s="17"/>
    </row>
    <row r="572" s="3" customFormat="1" ht="12" customHeight="1">
      <c r="D572" s="17"/>
    </row>
    <row r="573" s="3" customFormat="1" ht="12" customHeight="1">
      <c r="D573" s="17"/>
    </row>
    <row r="574" s="3" customFormat="1" ht="12" customHeight="1">
      <c r="D574" s="17"/>
    </row>
    <row r="575" s="3" customFormat="1" ht="12" customHeight="1">
      <c r="D575" s="17"/>
    </row>
    <row r="576" s="3" customFormat="1" ht="12" customHeight="1">
      <c r="D576" s="17"/>
    </row>
    <row r="577" s="3" customFormat="1" ht="12" customHeight="1">
      <c r="D577" s="17"/>
    </row>
    <row r="578" s="3" customFormat="1" ht="12" customHeight="1">
      <c r="D578" s="17"/>
    </row>
    <row r="579" s="3" customFormat="1" ht="12" customHeight="1">
      <c r="D579" s="17"/>
    </row>
    <row r="580" s="3" customFormat="1" ht="12" customHeight="1">
      <c r="D580" s="17"/>
    </row>
    <row r="581" s="3" customFormat="1" ht="12" customHeight="1">
      <c r="D581" s="17"/>
    </row>
    <row r="582" s="3" customFormat="1" ht="12" customHeight="1">
      <c r="D582" s="17"/>
    </row>
    <row r="583" s="3" customFormat="1" ht="12" customHeight="1">
      <c r="D583" s="17"/>
    </row>
    <row r="584" s="3" customFormat="1" ht="12" customHeight="1">
      <c r="D584" s="17"/>
    </row>
    <row r="585" s="3" customFormat="1" ht="12" customHeight="1">
      <c r="D585" s="17"/>
    </row>
    <row r="586" s="3" customFormat="1" ht="12" customHeight="1">
      <c r="D586" s="17"/>
    </row>
    <row r="587" s="3" customFormat="1" ht="12" customHeight="1">
      <c r="D587" s="17"/>
    </row>
    <row r="588" s="3" customFormat="1" ht="12" customHeight="1">
      <c r="D588" s="17"/>
    </row>
    <row r="589" s="3" customFormat="1" ht="12" customHeight="1">
      <c r="D589" s="17"/>
    </row>
    <row r="590" s="3" customFormat="1" ht="12" customHeight="1">
      <c r="D590" s="17"/>
    </row>
    <row r="591" s="3" customFormat="1" ht="12" customHeight="1">
      <c r="D591" s="17"/>
    </row>
    <row r="592" s="3" customFormat="1" ht="12" customHeight="1">
      <c r="D592" s="17"/>
    </row>
    <row r="593" s="3" customFormat="1" ht="12" customHeight="1">
      <c r="D593" s="17"/>
    </row>
    <row r="594" s="3" customFormat="1" ht="12" customHeight="1">
      <c r="D594" s="17"/>
    </row>
    <row r="595" s="3" customFormat="1" ht="12" customHeight="1">
      <c r="D595" s="17"/>
    </row>
    <row r="596" s="3" customFormat="1" ht="12" customHeight="1">
      <c r="D596" s="17"/>
    </row>
    <row r="597" s="3" customFormat="1" ht="12" customHeight="1">
      <c r="D597" s="17"/>
    </row>
    <row r="598" s="3" customFormat="1" ht="12" customHeight="1">
      <c r="D598" s="17"/>
    </row>
    <row r="599" s="3" customFormat="1" ht="12" customHeight="1">
      <c r="D599" s="17"/>
    </row>
    <row r="600" s="3" customFormat="1" ht="12" customHeight="1">
      <c r="D600" s="17"/>
    </row>
    <row r="601" s="3" customFormat="1" ht="12" customHeight="1">
      <c r="D601" s="17"/>
    </row>
    <row r="602" s="3" customFormat="1" ht="12" customHeight="1">
      <c r="D602" s="17"/>
    </row>
    <row r="603" s="3" customFormat="1" ht="12" customHeight="1">
      <c r="D603" s="17"/>
    </row>
    <row r="604" s="3" customFormat="1" ht="12" customHeight="1">
      <c r="D604" s="17"/>
    </row>
    <row r="605" s="3" customFormat="1" ht="12" customHeight="1">
      <c r="D605" s="17"/>
    </row>
    <row r="606" s="3" customFormat="1" ht="12" customHeight="1">
      <c r="D606" s="17"/>
    </row>
    <row r="607" s="3" customFormat="1" ht="12" customHeight="1">
      <c r="D607" s="17"/>
    </row>
    <row r="608" s="3" customFormat="1" ht="12" customHeight="1">
      <c r="D608" s="17"/>
    </row>
    <row r="609" s="3" customFormat="1" ht="12" customHeight="1">
      <c r="D609" s="17"/>
    </row>
    <row r="610" s="3" customFormat="1" ht="12" customHeight="1">
      <c r="D610" s="17"/>
    </row>
    <row r="611" s="3" customFormat="1" ht="12" customHeight="1">
      <c r="D611" s="17"/>
    </row>
    <row r="612" s="3" customFormat="1" ht="12" customHeight="1">
      <c r="D612" s="17"/>
    </row>
    <row r="613" s="3" customFormat="1" ht="12" customHeight="1">
      <c r="D613" s="17"/>
    </row>
    <row r="614" s="3" customFormat="1" ht="12" customHeight="1">
      <c r="D614" s="17"/>
    </row>
    <row r="615" s="3" customFormat="1" ht="12" customHeight="1">
      <c r="D615" s="17"/>
    </row>
    <row r="616" s="3" customFormat="1" ht="12" customHeight="1">
      <c r="D616" s="17"/>
    </row>
    <row r="617" s="3" customFormat="1" ht="12" customHeight="1">
      <c r="D617" s="17"/>
    </row>
    <row r="618" s="3" customFormat="1" ht="12" customHeight="1">
      <c r="D618" s="17"/>
    </row>
    <row r="619" s="3" customFormat="1" ht="12" customHeight="1">
      <c r="D619" s="17"/>
    </row>
    <row r="620" s="3" customFormat="1" ht="12" customHeight="1">
      <c r="D620" s="17"/>
    </row>
    <row r="621" s="3" customFormat="1" ht="12" customHeight="1">
      <c r="D621" s="17"/>
    </row>
    <row r="622" s="3" customFormat="1" ht="12" customHeight="1">
      <c r="D622" s="17"/>
    </row>
    <row r="623" s="3" customFormat="1" ht="12" customHeight="1">
      <c r="D623" s="17"/>
    </row>
    <row r="624" s="3" customFormat="1" ht="12" customHeight="1">
      <c r="D624" s="17"/>
    </row>
    <row r="625" s="3" customFormat="1" ht="12" customHeight="1">
      <c r="D625" s="17"/>
    </row>
    <row r="626" s="3" customFormat="1" ht="12" customHeight="1">
      <c r="D626" s="17"/>
    </row>
    <row r="627" s="3" customFormat="1" ht="12" customHeight="1">
      <c r="D627" s="17"/>
    </row>
    <row r="628" s="3" customFormat="1" ht="12" customHeight="1">
      <c r="D628" s="17"/>
    </row>
    <row r="629" s="3" customFormat="1" ht="12" customHeight="1">
      <c r="D629" s="17"/>
    </row>
    <row r="630" s="3" customFormat="1" ht="12" customHeight="1">
      <c r="D630" s="17"/>
    </row>
    <row r="631" s="3" customFormat="1" ht="12" customHeight="1">
      <c r="D631" s="17"/>
    </row>
    <row r="632" s="3" customFormat="1" ht="12" customHeight="1">
      <c r="D632" s="17"/>
    </row>
    <row r="633" s="3" customFormat="1" ht="12" customHeight="1">
      <c r="D633" s="17"/>
    </row>
    <row r="634" s="3" customFormat="1" ht="12" customHeight="1">
      <c r="D634" s="17"/>
    </row>
    <row r="635" s="3" customFormat="1" ht="12" customHeight="1">
      <c r="D635" s="17"/>
    </row>
    <row r="636" s="3" customFormat="1" ht="12" customHeight="1">
      <c r="D636" s="17"/>
    </row>
    <row r="637" s="3" customFormat="1" ht="12" customHeight="1">
      <c r="D637" s="17"/>
    </row>
    <row r="638" s="3" customFormat="1" ht="12" customHeight="1">
      <c r="D638" s="17"/>
    </row>
    <row r="639" s="3" customFormat="1" ht="12" customHeight="1">
      <c r="D639" s="17"/>
    </row>
    <row r="640" s="3" customFormat="1" ht="12" customHeight="1">
      <c r="D640" s="17"/>
    </row>
    <row r="641" s="3" customFormat="1" ht="12" customHeight="1">
      <c r="D641" s="17"/>
    </row>
    <row r="642" s="3" customFormat="1" ht="12" customHeight="1">
      <c r="D642" s="17"/>
    </row>
    <row r="643" s="3" customFormat="1" ht="12" customHeight="1">
      <c r="D643" s="17"/>
    </row>
    <row r="644" s="3" customFormat="1" ht="12" customHeight="1">
      <c r="D644" s="17"/>
    </row>
    <row r="645" s="3" customFormat="1" ht="12" customHeight="1">
      <c r="D645" s="17"/>
    </row>
    <row r="646" s="3" customFormat="1" ht="12" customHeight="1">
      <c r="D646" s="17"/>
    </row>
    <row r="647" s="3" customFormat="1" ht="12" customHeight="1">
      <c r="D647" s="17"/>
    </row>
    <row r="648" s="3" customFormat="1" ht="12" customHeight="1">
      <c r="D648" s="17"/>
    </row>
    <row r="649" s="3" customFormat="1" ht="12" customHeight="1">
      <c r="D649" s="17"/>
    </row>
    <row r="650" s="3" customFormat="1" ht="12" customHeight="1">
      <c r="D650" s="17"/>
    </row>
    <row r="651" s="3" customFormat="1" ht="12" customHeight="1">
      <c r="D651" s="17"/>
    </row>
    <row r="652" s="3" customFormat="1" ht="12" customHeight="1">
      <c r="D652" s="17"/>
    </row>
    <row r="653" s="3" customFormat="1" ht="12" customHeight="1">
      <c r="D653" s="17"/>
    </row>
    <row r="654" s="3" customFormat="1" ht="12" customHeight="1">
      <c r="D654" s="17"/>
    </row>
    <row r="655" s="3" customFormat="1" ht="12" customHeight="1">
      <c r="D655" s="17"/>
    </row>
    <row r="656" s="3" customFormat="1" ht="12" customHeight="1">
      <c r="D656" s="17"/>
    </row>
    <row r="657" s="3" customFormat="1" ht="12" customHeight="1">
      <c r="D657" s="17"/>
    </row>
    <row r="658" s="3" customFormat="1" ht="12" customHeight="1">
      <c r="D658" s="17"/>
    </row>
    <row r="659" s="3" customFormat="1" ht="12" customHeight="1">
      <c r="D659" s="17"/>
    </row>
    <row r="660" s="3" customFormat="1" ht="12" customHeight="1">
      <c r="D660" s="17"/>
    </row>
    <row r="661" s="3" customFormat="1" ht="12" customHeight="1">
      <c r="D661" s="17"/>
    </row>
    <row r="662" s="3" customFormat="1" ht="12" customHeight="1">
      <c r="D662" s="17"/>
    </row>
    <row r="663" s="3" customFormat="1" ht="12" customHeight="1">
      <c r="D663" s="17"/>
    </row>
    <row r="664" s="3" customFormat="1" ht="12" customHeight="1">
      <c r="D664" s="17"/>
    </row>
    <row r="665" s="3" customFormat="1" ht="12" customHeight="1">
      <c r="D665" s="17"/>
    </row>
    <row r="666" s="3" customFormat="1" ht="12" customHeight="1">
      <c r="D666" s="17"/>
    </row>
    <row r="667" s="3" customFormat="1" ht="12" customHeight="1">
      <c r="D667" s="17"/>
    </row>
    <row r="668" s="3" customFormat="1" ht="12" customHeight="1">
      <c r="D668" s="17"/>
    </row>
    <row r="669" s="3" customFormat="1" ht="12" customHeight="1">
      <c r="D669" s="17"/>
    </row>
    <row r="670" s="3" customFormat="1" ht="12" customHeight="1">
      <c r="D670" s="17"/>
    </row>
    <row r="671" s="3" customFormat="1" ht="12" customHeight="1">
      <c r="D671" s="17"/>
    </row>
    <row r="672" s="3" customFormat="1" ht="12" customHeight="1">
      <c r="D672" s="17"/>
    </row>
    <row r="673" s="3" customFormat="1" ht="12" customHeight="1">
      <c r="D673" s="17"/>
    </row>
    <row r="674" s="3" customFormat="1" ht="12" customHeight="1">
      <c r="D674" s="17"/>
    </row>
    <row r="675" s="3" customFormat="1" ht="12" customHeight="1">
      <c r="D675" s="17"/>
    </row>
    <row r="676" s="3" customFormat="1" ht="12" customHeight="1">
      <c r="D676" s="17"/>
    </row>
    <row r="677" s="3" customFormat="1" ht="12" customHeight="1">
      <c r="D677" s="17"/>
    </row>
    <row r="678" s="3" customFormat="1" ht="12" customHeight="1">
      <c r="D678" s="17"/>
    </row>
    <row r="679" s="3" customFormat="1" ht="12" customHeight="1">
      <c r="D679" s="17"/>
    </row>
    <row r="680" s="3" customFormat="1" ht="12" customHeight="1">
      <c r="D680" s="17"/>
    </row>
    <row r="681" s="3" customFormat="1" ht="12" customHeight="1">
      <c r="D681" s="17"/>
    </row>
    <row r="682" s="3" customFormat="1" ht="12" customHeight="1">
      <c r="D682" s="17"/>
    </row>
    <row r="683" s="3" customFormat="1" ht="12" customHeight="1">
      <c r="D683" s="17"/>
    </row>
    <row r="684" s="3" customFormat="1" ht="12" customHeight="1">
      <c r="D684" s="17"/>
    </row>
    <row r="685" s="3" customFormat="1" ht="12" customHeight="1">
      <c r="D685" s="17"/>
    </row>
    <row r="686" s="3" customFormat="1" ht="12" customHeight="1">
      <c r="D686" s="17"/>
    </row>
    <row r="687" s="3" customFormat="1" ht="12" customHeight="1">
      <c r="D687" s="17"/>
    </row>
    <row r="688" s="3" customFormat="1" ht="12" customHeight="1">
      <c r="D688" s="17"/>
    </row>
    <row r="689" s="3" customFormat="1" ht="12" customHeight="1">
      <c r="D689" s="17"/>
    </row>
    <row r="690" s="3" customFormat="1" ht="12" customHeight="1">
      <c r="D690" s="17"/>
    </row>
    <row r="691" s="3" customFormat="1" ht="12" customHeight="1">
      <c r="D691" s="17"/>
    </row>
    <row r="692" s="3" customFormat="1" ht="12" customHeight="1">
      <c r="D692" s="17"/>
    </row>
    <row r="693" s="3" customFormat="1" ht="12" customHeight="1">
      <c r="D693" s="17"/>
    </row>
    <row r="694" s="3" customFormat="1" ht="12" customHeight="1">
      <c r="D694" s="17"/>
    </row>
    <row r="695" s="3" customFormat="1" ht="12" customHeight="1">
      <c r="D695" s="17"/>
    </row>
    <row r="696" s="3" customFormat="1" ht="12" customHeight="1">
      <c r="D696" s="17"/>
    </row>
    <row r="697" s="3" customFormat="1" ht="12" customHeight="1">
      <c r="D697" s="17"/>
    </row>
    <row r="698" s="3" customFormat="1" ht="12" customHeight="1">
      <c r="D698" s="17"/>
    </row>
    <row r="699" s="3" customFormat="1" ht="12" customHeight="1">
      <c r="D699" s="17"/>
    </row>
    <row r="700" s="3" customFormat="1" ht="12" customHeight="1">
      <c r="D700" s="17"/>
    </row>
    <row r="701" s="3" customFormat="1" ht="12" customHeight="1">
      <c r="D701" s="17"/>
    </row>
    <row r="702" s="3" customFormat="1" ht="12" customHeight="1">
      <c r="D702" s="17"/>
    </row>
    <row r="703" s="3" customFormat="1" ht="12" customHeight="1">
      <c r="D703" s="17"/>
    </row>
    <row r="704" s="3" customFormat="1" ht="12" customHeight="1">
      <c r="D704" s="17"/>
    </row>
    <row r="705" s="3" customFormat="1" ht="12" customHeight="1">
      <c r="D705" s="17"/>
    </row>
    <row r="706" s="3" customFormat="1" ht="12" customHeight="1">
      <c r="D706" s="17"/>
    </row>
    <row r="707" s="3" customFormat="1" ht="12" customHeight="1">
      <c r="D707" s="17"/>
    </row>
    <row r="708" s="3" customFormat="1" ht="12" customHeight="1">
      <c r="D708" s="17"/>
    </row>
    <row r="709" s="3" customFormat="1" ht="12" customHeight="1">
      <c r="D709" s="17"/>
    </row>
    <row r="710" s="3" customFormat="1" ht="12" customHeight="1">
      <c r="D710" s="17"/>
    </row>
    <row r="711" s="3" customFormat="1" ht="12" customHeight="1">
      <c r="D711" s="17"/>
    </row>
    <row r="712" s="3" customFormat="1" ht="12" customHeight="1">
      <c r="D712" s="17"/>
    </row>
    <row r="713" s="3" customFormat="1" ht="12" customHeight="1">
      <c r="D713" s="17"/>
    </row>
    <row r="714" s="3" customFormat="1" ht="12" customHeight="1">
      <c r="D714" s="17"/>
    </row>
    <row r="715" s="3" customFormat="1" ht="12" customHeight="1">
      <c r="D715" s="17"/>
    </row>
    <row r="716" s="3" customFormat="1" ht="12" customHeight="1">
      <c r="D716" s="17"/>
    </row>
    <row r="717" s="3" customFormat="1" ht="12" customHeight="1">
      <c r="D717" s="17"/>
    </row>
    <row r="718" s="3" customFormat="1" ht="12" customHeight="1">
      <c r="D718" s="17"/>
    </row>
    <row r="719" s="3" customFormat="1" ht="12" customHeight="1">
      <c r="D719" s="17"/>
    </row>
    <row r="720" s="3" customFormat="1" ht="12" customHeight="1">
      <c r="D720" s="17"/>
    </row>
    <row r="721" s="3" customFormat="1" ht="12" customHeight="1">
      <c r="D721" s="17"/>
    </row>
    <row r="722" s="3" customFormat="1" ht="12" customHeight="1">
      <c r="D722" s="17"/>
    </row>
    <row r="723" s="3" customFormat="1" ht="12" customHeight="1">
      <c r="D723" s="17"/>
    </row>
    <row r="724" s="3" customFormat="1" ht="12" customHeight="1">
      <c r="D724" s="17"/>
    </row>
    <row r="725" s="3" customFormat="1" ht="12" customHeight="1">
      <c r="D725" s="17"/>
    </row>
    <row r="726" s="3" customFormat="1" ht="12" customHeight="1">
      <c r="D726" s="17"/>
    </row>
    <row r="727" s="3" customFormat="1" ht="12" customHeight="1">
      <c r="D727" s="17"/>
    </row>
    <row r="728" s="3" customFormat="1" ht="12" customHeight="1">
      <c r="D728" s="17"/>
    </row>
    <row r="729" s="3" customFormat="1" ht="12" customHeight="1">
      <c r="D729" s="17"/>
    </row>
    <row r="730" s="3" customFormat="1" ht="12" customHeight="1">
      <c r="D730" s="17"/>
    </row>
    <row r="731" s="3" customFormat="1" ht="12" customHeight="1">
      <c r="D731" s="17"/>
    </row>
    <row r="732" s="3" customFormat="1" ht="12" customHeight="1">
      <c r="D732" s="17"/>
    </row>
    <row r="733" s="3" customFormat="1" ht="12" customHeight="1">
      <c r="D733" s="17"/>
    </row>
    <row r="734" s="3" customFormat="1" ht="12" customHeight="1">
      <c r="D734" s="17"/>
    </row>
    <row r="735" s="3" customFormat="1" ht="12" customHeight="1">
      <c r="D735" s="17"/>
    </row>
    <row r="736" s="3" customFormat="1" ht="12" customHeight="1">
      <c r="D736" s="17"/>
    </row>
    <row r="737" s="3" customFormat="1" ht="12" customHeight="1">
      <c r="D737" s="17"/>
    </row>
    <row r="738" s="3" customFormat="1" ht="12" customHeight="1">
      <c r="D738" s="17"/>
    </row>
    <row r="739" s="3" customFormat="1" ht="12" customHeight="1">
      <c r="D739" s="17"/>
    </row>
    <row r="740" s="3" customFormat="1" ht="12" customHeight="1">
      <c r="D740" s="17"/>
    </row>
    <row r="741" s="3" customFormat="1" ht="12" customHeight="1">
      <c r="D741" s="17"/>
    </row>
    <row r="742" s="3" customFormat="1" ht="12" customHeight="1">
      <c r="D742" s="17"/>
    </row>
    <row r="743" s="3" customFormat="1" ht="12" customHeight="1">
      <c r="D743" s="17"/>
    </row>
    <row r="744" s="3" customFormat="1" ht="12" customHeight="1">
      <c r="D744" s="17"/>
    </row>
    <row r="745" s="3" customFormat="1" ht="12" customHeight="1">
      <c r="D745" s="17"/>
    </row>
    <row r="746" s="3" customFormat="1" ht="12" customHeight="1">
      <c r="D746" s="17"/>
    </row>
    <row r="747" s="3" customFormat="1" ht="12" customHeight="1">
      <c r="D747" s="17"/>
    </row>
    <row r="748" s="3" customFormat="1" ht="12" customHeight="1">
      <c r="D748" s="17"/>
    </row>
    <row r="749" s="3" customFormat="1" ht="12" customHeight="1">
      <c r="D749" s="17"/>
    </row>
    <row r="750" s="3" customFormat="1" ht="12" customHeight="1">
      <c r="D750" s="17"/>
    </row>
    <row r="751" s="3" customFormat="1" ht="12" customHeight="1">
      <c r="D751" s="17"/>
    </row>
    <row r="752" s="3" customFormat="1" ht="12" customHeight="1">
      <c r="D752" s="17"/>
    </row>
    <row r="753" s="3" customFormat="1" ht="12" customHeight="1">
      <c r="D753" s="17"/>
    </row>
    <row r="754" s="3" customFormat="1" ht="12" customHeight="1">
      <c r="D754" s="17"/>
    </row>
    <row r="755" s="3" customFormat="1" ht="12" customHeight="1">
      <c r="D755" s="17"/>
    </row>
    <row r="756" s="3" customFormat="1" ht="12" customHeight="1">
      <c r="D756" s="17"/>
    </row>
    <row r="757" s="3" customFormat="1" ht="12" customHeight="1">
      <c r="D757" s="17"/>
    </row>
    <row r="758" s="3" customFormat="1" ht="12" customHeight="1">
      <c r="D758" s="17"/>
    </row>
    <row r="759" s="3" customFormat="1" ht="12" customHeight="1">
      <c r="D759" s="17"/>
    </row>
    <row r="760" s="3" customFormat="1" ht="12" customHeight="1">
      <c r="D760" s="17"/>
    </row>
    <row r="761" s="3" customFormat="1" ht="12" customHeight="1">
      <c r="D761" s="17"/>
    </row>
    <row r="762" s="3" customFormat="1" ht="12" customHeight="1">
      <c r="D762" s="17"/>
    </row>
    <row r="763" s="3" customFormat="1" ht="12" customHeight="1">
      <c r="D763" s="17"/>
    </row>
    <row r="764" s="3" customFormat="1" ht="12" customHeight="1">
      <c r="D764" s="17"/>
    </row>
    <row r="765" s="3" customFormat="1" ht="12" customHeight="1">
      <c r="D765" s="17"/>
    </row>
    <row r="766" s="3" customFormat="1" ht="12" customHeight="1">
      <c r="D766" s="17"/>
    </row>
    <row r="767" s="3" customFormat="1" ht="12" customHeight="1">
      <c r="D767" s="17"/>
    </row>
    <row r="768" s="3" customFormat="1" ht="12" customHeight="1">
      <c r="D768" s="17"/>
    </row>
    <row r="769" s="3" customFormat="1" ht="12" customHeight="1">
      <c r="D769" s="17"/>
    </row>
    <row r="770" s="3" customFormat="1" ht="12" customHeight="1">
      <c r="D770" s="17"/>
    </row>
    <row r="771" s="3" customFormat="1" ht="12" customHeight="1">
      <c r="D771" s="17"/>
    </row>
    <row r="772" s="3" customFormat="1" ht="12" customHeight="1">
      <c r="D772" s="17"/>
    </row>
    <row r="773" s="3" customFormat="1" ht="12" customHeight="1">
      <c r="D773" s="17"/>
    </row>
    <row r="774" s="3" customFormat="1" ht="12" customHeight="1">
      <c r="D774" s="17"/>
    </row>
    <row r="775" s="3" customFormat="1" ht="12" customHeight="1">
      <c r="D775" s="17"/>
    </row>
    <row r="776" s="3" customFormat="1" ht="12" customHeight="1">
      <c r="D776" s="17"/>
    </row>
    <row r="777" s="3" customFormat="1" ht="12" customHeight="1">
      <c r="D777" s="17"/>
    </row>
    <row r="778" s="3" customFormat="1" ht="12" customHeight="1">
      <c r="D778" s="17"/>
    </row>
    <row r="779" s="3" customFormat="1" ht="12" customHeight="1">
      <c r="D779" s="17"/>
    </row>
    <row r="780" s="3" customFormat="1" ht="12" customHeight="1">
      <c r="D780" s="17"/>
    </row>
    <row r="781" s="3" customFormat="1" ht="12" customHeight="1">
      <c r="D781" s="17"/>
    </row>
    <row r="782" s="3" customFormat="1" ht="12" customHeight="1">
      <c r="D782" s="17"/>
    </row>
    <row r="783" s="3" customFormat="1" ht="12" customHeight="1">
      <c r="D783" s="17"/>
    </row>
    <row r="784" s="3" customFormat="1" ht="12" customHeight="1">
      <c r="D784" s="17"/>
    </row>
    <row r="785" s="3" customFormat="1" ht="12" customHeight="1">
      <c r="D785" s="17"/>
    </row>
    <row r="786" s="3" customFormat="1" ht="12" customHeight="1">
      <c r="D786" s="17"/>
    </row>
    <row r="787" s="3" customFormat="1" ht="12" customHeight="1">
      <c r="D787" s="17"/>
    </row>
    <row r="788" s="3" customFormat="1" ht="12" customHeight="1">
      <c r="D788" s="17"/>
    </row>
    <row r="789" s="3" customFormat="1" ht="12" customHeight="1">
      <c r="D789" s="17"/>
    </row>
    <row r="790" s="3" customFormat="1" ht="12" customHeight="1">
      <c r="D790" s="17"/>
    </row>
    <row r="791" s="3" customFormat="1" ht="12" customHeight="1">
      <c r="D791" s="17"/>
    </row>
    <row r="792" s="3" customFormat="1" ht="12" customHeight="1">
      <c r="D792" s="17"/>
    </row>
    <row r="793" s="3" customFormat="1" ht="12" customHeight="1">
      <c r="D793" s="17"/>
    </row>
    <row r="794" s="3" customFormat="1" ht="12" customHeight="1">
      <c r="D794" s="17"/>
    </row>
    <row r="795" s="3" customFormat="1" ht="12" customHeight="1">
      <c r="D795" s="17"/>
    </row>
    <row r="796" s="3" customFormat="1" ht="12" customHeight="1">
      <c r="D796" s="17"/>
    </row>
    <row r="797" s="3" customFormat="1" ht="12" customHeight="1">
      <c r="D797" s="17"/>
    </row>
    <row r="798" s="3" customFormat="1" ht="12" customHeight="1">
      <c r="D798" s="17"/>
    </row>
    <row r="799" s="3" customFormat="1" ht="12" customHeight="1">
      <c r="D799" s="17"/>
    </row>
    <row r="800" s="3" customFormat="1" ht="12" customHeight="1">
      <c r="D800" s="17"/>
    </row>
    <row r="801" s="3" customFormat="1" ht="12" customHeight="1">
      <c r="D801" s="17"/>
    </row>
    <row r="802" s="3" customFormat="1" ht="12" customHeight="1">
      <c r="D802" s="17"/>
    </row>
    <row r="803" s="3" customFormat="1" ht="12" customHeight="1">
      <c r="D803" s="17"/>
    </row>
    <row r="804" s="3" customFormat="1" ht="12" customHeight="1">
      <c r="D804" s="17"/>
    </row>
    <row r="805" s="3" customFormat="1" ht="12" customHeight="1">
      <c r="D805" s="17"/>
    </row>
    <row r="806" s="3" customFormat="1" ht="12" customHeight="1">
      <c r="D806" s="17"/>
    </row>
    <row r="807" s="3" customFormat="1" ht="12" customHeight="1">
      <c r="D807" s="17"/>
    </row>
    <row r="808" s="3" customFormat="1" ht="12" customHeight="1">
      <c r="D808" s="17"/>
    </row>
    <row r="809" s="3" customFormat="1" ht="12" customHeight="1">
      <c r="D809" s="17"/>
    </row>
    <row r="810" s="3" customFormat="1" ht="12" customHeight="1">
      <c r="D810" s="17"/>
    </row>
    <row r="811" s="3" customFormat="1" ht="12" customHeight="1">
      <c r="D811" s="17"/>
    </row>
    <row r="812" s="3" customFormat="1" ht="12" customHeight="1">
      <c r="D812" s="17"/>
    </row>
    <row r="813" s="3" customFormat="1" ht="12" customHeight="1">
      <c r="D813" s="17"/>
    </row>
    <row r="814" s="3" customFormat="1" ht="12" customHeight="1">
      <c r="D814" s="17"/>
    </row>
    <row r="815" s="3" customFormat="1" ht="12" customHeight="1">
      <c r="D815" s="17"/>
    </row>
    <row r="816" s="3" customFormat="1" ht="12" customHeight="1">
      <c r="D816" s="17"/>
    </row>
    <row r="817" s="3" customFormat="1" ht="12" customHeight="1">
      <c r="D817" s="17"/>
    </row>
    <row r="818" s="3" customFormat="1" ht="12" customHeight="1">
      <c r="D818" s="17"/>
    </row>
    <row r="819" s="3" customFormat="1" ht="12" customHeight="1">
      <c r="D819" s="17"/>
    </row>
    <row r="820" s="3" customFormat="1" ht="12" customHeight="1">
      <c r="D820" s="17"/>
    </row>
    <row r="821" s="3" customFormat="1" ht="12" customHeight="1">
      <c r="D821" s="17"/>
    </row>
    <row r="822" s="3" customFormat="1" ht="12" customHeight="1">
      <c r="D822" s="17"/>
    </row>
    <row r="823" s="3" customFormat="1" ht="12" customHeight="1">
      <c r="D823" s="17"/>
    </row>
    <row r="824" s="3" customFormat="1" ht="12" customHeight="1">
      <c r="D824" s="17"/>
    </row>
    <row r="825" s="3" customFormat="1" ht="12" customHeight="1">
      <c r="D825" s="17"/>
    </row>
    <row r="826" s="3" customFormat="1" ht="12" customHeight="1">
      <c r="D826" s="17"/>
    </row>
    <row r="827" s="3" customFormat="1" ht="12" customHeight="1">
      <c r="D827" s="17"/>
    </row>
    <row r="828" s="3" customFormat="1" ht="12" customHeight="1">
      <c r="D828" s="17"/>
    </row>
    <row r="829" s="3" customFormat="1" ht="12" customHeight="1">
      <c r="D829" s="17"/>
    </row>
    <row r="830" s="3" customFormat="1" ht="12" customHeight="1">
      <c r="D830" s="17"/>
    </row>
    <row r="831" s="3" customFormat="1" ht="12" customHeight="1">
      <c r="D831" s="17"/>
    </row>
    <row r="832" s="3" customFormat="1" ht="12" customHeight="1">
      <c r="D832" s="17"/>
    </row>
    <row r="833" s="3" customFormat="1" ht="12" customHeight="1">
      <c r="D833" s="17"/>
    </row>
    <row r="834" s="3" customFormat="1" ht="12" customHeight="1">
      <c r="D834" s="17"/>
    </row>
    <row r="835" s="3" customFormat="1" ht="12" customHeight="1">
      <c r="D835" s="17"/>
    </row>
    <row r="836" s="3" customFormat="1" ht="12" customHeight="1">
      <c r="D836" s="17"/>
    </row>
    <row r="837" s="3" customFormat="1" ht="12" customHeight="1">
      <c r="D837" s="17"/>
    </row>
    <row r="838" s="3" customFormat="1" ht="12" customHeight="1">
      <c r="D838" s="17"/>
    </row>
    <row r="839" s="3" customFormat="1" ht="12" customHeight="1">
      <c r="D839" s="17"/>
    </row>
    <row r="840" s="3" customFormat="1" ht="12" customHeight="1">
      <c r="D840" s="17"/>
    </row>
    <row r="841" s="3" customFormat="1" ht="12" customHeight="1">
      <c r="D841" s="17"/>
    </row>
    <row r="842" s="3" customFormat="1" ht="12" customHeight="1">
      <c r="D842" s="17"/>
    </row>
    <row r="843" s="3" customFormat="1" ht="12" customHeight="1">
      <c r="D843" s="17"/>
    </row>
    <row r="844" s="3" customFormat="1" ht="12" customHeight="1">
      <c r="D844" s="17"/>
    </row>
    <row r="845" s="3" customFormat="1" ht="12" customHeight="1">
      <c r="D845" s="17"/>
    </row>
    <row r="846" s="3" customFormat="1" ht="12" customHeight="1">
      <c r="D846" s="17"/>
    </row>
    <row r="847" s="3" customFormat="1" ht="12" customHeight="1">
      <c r="D847" s="17"/>
    </row>
    <row r="848" s="3" customFormat="1" ht="12" customHeight="1">
      <c r="D848" s="17"/>
    </row>
    <row r="849" s="3" customFormat="1" ht="12" customHeight="1">
      <c r="D849" s="17"/>
    </row>
    <row r="850" s="3" customFormat="1" ht="12" customHeight="1">
      <c r="D850" s="17"/>
    </row>
    <row r="851" s="3" customFormat="1" ht="12" customHeight="1">
      <c r="D851" s="17"/>
    </row>
    <row r="852" s="3" customFormat="1" ht="12" customHeight="1">
      <c r="D852" s="17"/>
    </row>
    <row r="853" s="3" customFormat="1" ht="12" customHeight="1">
      <c r="D853" s="17"/>
    </row>
    <row r="854" s="3" customFormat="1" ht="12" customHeight="1">
      <c r="D854" s="17"/>
    </row>
    <row r="855" s="3" customFormat="1" ht="12" customHeight="1">
      <c r="D855" s="17"/>
    </row>
    <row r="856" s="3" customFormat="1" ht="12" customHeight="1">
      <c r="D856" s="17"/>
    </row>
    <row r="857" s="3" customFormat="1" ht="12" customHeight="1">
      <c r="D857" s="17"/>
    </row>
    <row r="858" s="3" customFormat="1" ht="12" customHeight="1">
      <c r="D858" s="17"/>
    </row>
    <row r="859" s="3" customFormat="1" ht="12" customHeight="1">
      <c r="D859" s="17"/>
    </row>
    <row r="860" s="3" customFormat="1" ht="12" customHeight="1">
      <c r="D860" s="17"/>
    </row>
    <row r="861" s="3" customFormat="1" ht="12" customHeight="1">
      <c r="D861" s="17"/>
    </row>
    <row r="862" s="3" customFormat="1" ht="12" customHeight="1">
      <c r="D862" s="17"/>
    </row>
    <row r="863" s="3" customFormat="1" ht="12" customHeight="1">
      <c r="D863" s="17"/>
    </row>
    <row r="864" s="3" customFormat="1" ht="12" customHeight="1">
      <c r="D864" s="17"/>
    </row>
    <row r="865" s="3" customFormat="1" ht="12" customHeight="1">
      <c r="D865" s="17"/>
    </row>
    <row r="866" s="3" customFormat="1" ht="12" customHeight="1">
      <c r="D866" s="17"/>
    </row>
    <row r="867" s="3" customFormat="1" ht="12" customHeight="1">
      <c r="D867" s="17"/>
    </row>
    <row r="868" s="3" customFormat="1" ht="12" customHeight="1">
      <c r="D868" s="17"/>
    </row>
    <row r="869" s="3" customFormat="1" ht="12" customHeight="1">
      <c r="D869" s="17"/>
    </row>
    <row r="870" s="3" customFormat="1" ht="12" customHeight="1">
      <c r="D870" s="17"/>
    </row>
    <row r="871" s="3" customFormat="1" ht="12" customHeight="1">
      <c r="D871" s="17"/>
    </row>
    <row r="872" s="3" customFormat="1" ht="12" customHeight="1">
      <c r="D872" s="17"/>
    </row>
    <row r="873" s="3" customFormat="1" ht="12" customHeight="1">
      <c r="D873" s="17"/>
    </row>
    <row r="874" s="3" customFormat="1" ht="12" customHeight="1">
      <c r="D874" s="17"/>
    </row>
    <row r="875" s="3" customFormat="1" ht="12" customHeight="1">
      <c r="D875" s="17"/>
    </row>
    <row r="876" s="3" customFormat="1" ht="12" customHeight="1">
      <c r="D876" s="17"/>
    </row>
    <row r="877" s="3" customFormat="1" ht="12" customHeight="1">
      <c r="D877" s="17"/>
    </row>
    <row r="878" s="3" customFormat="1" ht="12" customHeight="1">
      <c r="D878" s="17"/>
    </row>
    <row r="879" s="3" customFormat="1" ht="12" customHeight="1">
      <c r="D879" s="17"/>
    </row>
    <row r="880" s="3" customFormat="1" ht="12" customHeight="1">
      <c r="D880" s="17"/>
    </row>
    <row r="881" s="3" customFormat="1" ht="12" customHeight="1">
      <c r="D881" s="17"/>
    </row>
    <row r="882" s="3" customFormat="1" ht="12" customHeight="1">
      <c r="D882" s="17"/>
    </row>
    <row r="883" s="3" customFormat="1" ht="12" customHeight="1">
      <c r="D883" s="17"/>
    </row>
    <row r="884" s="3" customFormat="1" ht="12" customHeight="1">
      <c r="D884" s="17"/>
    </row>
    <row r="885" s="3" customFormat="1" ht="12" customHeight="1">
      <c r="D885" s="17"/>
    </row>
    <row r="886" s="3" customFormat="1" ht="12" customHeight="1">
      <c r="D886" s="17"/>
    </row>
    <row r="887" s="3" customFormat="1" ht="12" customHeight="1">
      <c r="D887" s="17"/>
    </row>
    <row r="888" s="3" customFormat="1" ht="12" customHeight="1">
      <c r="D888" s="17"/>
    </row>
    <row r="889" s="3" customFormat="1" ht="12" customHeight="1">
      <c r="D889" s="17"/>
    </row>
    <row r="890" s="3" customFormat="1" ht="12" customHeight="1">
      <c r="D890" s="17"/>
    </row>
    <row r="891" s="3" customFormat="1" ht="12" customHeight="1">
      <c r="D891" s="17"/>
    </row>
    <row r="892" s="3" customFormat="1" ht="12" customHeight="1">
      <c r="D892" s="17"/>
    </row>
    <row r="893" s="3" customFormat="1" ht="12" customHeight="1">
      <c r="D893" s="17"/>
    </row>
    <row r="894" s="3" customFormat="1" ht="12" customHeight="1">
      <c r="D894" s="17"/>
    </row>
    <row r="895" s="3" customFormat="1" ht="12" customHeight="1">
      <c r="D895" s="17"/>
    </row>
    <row r="896" s="3" customFormat="1" ht="12" customHeight="1">
      <c r="D896" s="17"/>
    </row>
    <row r="897" s="3" customFormat="1" ht="12" customHeight="1">
      <c r="D897" s="17"/>
    </row>
    <row r="898" s="3" customFormat="1" ht="12" customHeight="1">
      <c r="D898" s="17"/>
    </row>
    <row r="899" s="3" customFormat="1" ht="12" customHeight="1">
      <c r="D899" s="17"/>
    </row>
    <row r="900" s="3" customFormat="1" ht="12" customHeight="1">
      <c r="D900" s="17"/>
    </row>
    <row r="901" s="3" customFormat="1" ht="12" customHeight="1">
      <c r="D901" s="17"/>
    </row>
    <row r="902" s="3" customFormat="1" ht="12" customHeight="1">
      <c r="D902" s="17"/>
    </row>
    <row r="903" s="3" customFormat="1" ht="12" customHeight="1">
      <c r="D903" s="17"/>
    </row>
    <row r="904" s="3" customFormat="1" ht="12" customHeight="1">
      <c r="D904" s="17"/>
    </row>
    <row r="905" s="3" customFormat="1" ht="12" customHeight="1">
      <c r="D905" s="17"/>
    </row>
    <row r="906" s="3" customFormat="1" ht="12" customHeight="1">
      <c r="D906" s="17"/>
    </row>
    <row r="907" s="3" customFormat="1" ht="12" customHeight="1">
      <c r="D907" s="17"/>
    </row>
    <row r="908" s="3" customFormat="1" ht="12" customHeight="1">
      <c r="D908" s="17"/>
    </row>
    <row r="909" s="3" customFormat="1" ht="12" customHeight="1">
      <c r="D909" s="17"/>
    </row>
    <row r="910" s="3" customFormat="1" ht="12" customHeight="1">
      <c r="D910" s="17"/>
    </row>
    <row r="911" s="3" customFormat="1" ht="12" customHeight="1">
      <c r="D911" s="17"/>
    </row>
    <row r="912" s="3" customFormat="1" ht="12" customHeight="1">
      <c r="D912" s="17"/>
    </row>
    <row r="913" s="3" customFormat="1" ht="12" customHeight="1">
      <c r="D913" s="17"/>
    </row>
    <row r="914" s="3" customFormat="1" ht="12" customHeight="1">
      <c r="D914" s="17"/>
    </row>
    <row r="915" s="3" customFormat="1" ht="12" customHeight="1">
      <c r="D915" s="17"/>
    </row>
    <row r="916" s="3" customFormat="1" ht="12" customHeight="1">
      <c r="D916" s="17"/>
    </row>
    <row r="917" s="3" customFormat="1" ht="12" customHeight="1">
      <c r="D917" s="17"/>
    </row>
    <row r="918" s="3" customFormat="1" ht="12" customHeight="1">
      <c r="D918" s="17"/>
    </row>
    <row r="919" s="3" customFormat="1" ht="12" customHeight="1">
      <c r="D919" s="17"/>
    </row>
    <row r="920" s="3" customFormat="1" ht="12" customHeight="1">
      <c r="D920" s="17"/>
    </row>
    <row r="921" s="3" customFormat="1" ht="12" customHeight="1">
      <c r="D921" s="17"/>
    </row>
    <row r="922" s="3" customFormat="1" ht="12" customHeight="1">
      <c r="D922" s="17"/>
    </row>
    <row r="923" s="3" customFormat="1" ht="12" customHeight="1">
      <c r="D923" s="17"/>
    </row>
    <row r="924" s="3" customFormat="1" ht="12" customHeight="1">
      <c r="D924" s="17"/>
    </row>
    <row r="925" s="3" customFormat="1" ht="12" customHeight="1">
      <c r="D925" s="17"/>
    </row>
    <row r="926" s="3" customFormat="1" ht="12" customHeight="1">
      <c r="D926" s="17"/>
    </row>
    <row r="927" s="3" customFormat="1" ht="12" customHeight="1">
      <c r="D927" s="17"/>
    </row>
    <row r="928" s="3" customFormat="1" ht="12" customHeight="1">
      <c r="D928" s="17"/>
    </row>
    <row r="929" s="3" customFormat="1" ht="12" customHeight="1">
      <c r="D929" s="17"/>
    </row>
    <row r="930" s="3" customFormat="1" ht="12" customHeight="1">
      <c r="D930" s="17"/>
    </row>
    <row r="931" s="3" customFormat="1" ht="12" customHeight="1">
      <c r="D931" s="17"/>
    </row>
    <row r="932" s="3" customFormat="1" ht="12" customHeight="1">
      <c r="D932" s="17"/>
    </row>
    <row r="933" s="3" customFormat="1" ht="12" customHeight="1">
      <c r="D933" s="17"/>
    </row>
    <row r="934" s="3" customFormat="1" ht="12" customHeight="1">
      <c r="D934" s="17"/>
    </row>
    <row r="935" s="3" customFormat="1" ht="12" customHeight="1">
      <c r="D935" s="17"/>
    </row>
    <row r="936" s="3" customFormat="1" ht="12" customHeight="1">
      <c r="D936" s="17"/>
    </row>
    <row r="937" s="3" customFormat="1" ht="12" customHeight="1">
      <c r="D937" s="17"/>
    </row>
    <row r="938" s="3" customFormat="1" ht="12" customHeight="1">
      <c r="D938" s="17"/>
    </row>
    <row r="939" s="3" customFormat="1" ht="12" customHeight="1">
      <c r="D939" s="17"/>
    </row>
    <row r="940" s="3" customFormat="1" ht="12" customHeight="1">
      <c r="D940" s="17"/>
    </row>
    <row r="941" s="3" customFormat="1" ht="12" customHeight="1">
      <c r="D941" s="17"/>
    </row>
    <row r="942" s="3" customFormat="1" ht="12" customHeight="1">
      <c r="D942" s="17"/>
    </row>
    <row r="943" s="3" customFormat="1" ht="12" customHeight="1">
      <c r="D943" s="17"/>
    </row>
    <row r="944" s="3" customFormat="1" ht="12" customHeight="1">
      <c r="D944" s="17"/>
    </row>
    <row r="945" s="3" customFormat="1" ht="12" customHeight="1">
      <c r="D945" s="17"/>
    </row>
    <row r="946" s="3" customFormat="1" ht="12" customHeight="1">
      <c r="D946" s="17"/>
    </row>
    <row r="947" s="3" customFormat="1" ht="12" customHeight="1">
      <c r="D947" s="17"/>
    </row>
    <row r="948" s="3" customFormat="1" ht="12" customHeight="1">
      <c r="D948" s="17"/>
    </row>
    <row r="949" s="3" customFormat="1" ht="12" customHeight="1">
      <c r="D949" s="17"/>
    </row>
    <row r="950" s="3" customFormat="1" ht="12" customHeight="1">
      <c r="D950" s="17"/>
    </row>
    <row r="951" s="3" customFormat="1" ht="12" customHeight="1">
      <c r="D951" s="17"/>
    </row>
    <row r="952" s="3" customFormat="1" ht="12" customHeight="1">
      <c r="D952" s="17"/>
    </row>
    <row r="953" s="3" customFormat="1" ht="12" customHeight="1">
      <c r="D953" s="17"/>
    </row>
    <row r="954" s="3" customFormat="1" ht="12" customHeight="1">
      <c r="D954" s="17"/>
    </row>
    <row r="955" s="3" customFormat="1" ht="12" customHeight="1">
      <c r="D955" s="17"/>
    </row>
    <row r="956" s="3" customFormat="1" ht="12" customHeight="1">
      <c r="D956" s="17"/>
    </row>
    <row r="957" s="3" customFormat="1" ht="12" customHeight="1">
      <c r="D957" s="17"/>
    </row>
    <row r="958" s="3" customFormat="1" ht="12" customHeight="1">
      <c r="D958" s="17"/>
    </row>
    <row r="959" s="3" customFormat="1" ht="12" customHeight="1">
      <c r="D959" s="17"/>
    </row>
    <row r="960" s="3" customFormat="1" ht="12" customHeight="1">
      <c r="D960" s="17"/>
    </row>
    <row r="961" s="3" customFormat="1" ht="12" customHeight="1">
      <c r="D961" s="17"/>
    </row>
    <row r="962" s="3" customFormat="1" ht="12" customHeight="1">
      <c r="D962" s="17"/>
    </row>
    <row r="963" s="3" customFormat="1" ht="12" customHeight="1">
      <c r="D963" s="17"/>
    </row>
    <row r="964" s="3" customFormat="1" ht="12" customHeight="1">
      <c r="D964" s="17"/>
    </row>
    <row r="965" s="3" customFormat="1" ht="12" customHeight="1">
      <c r="D965" s="17"/>
    </row>
    <row r="966" s="3" customFormat="1" ht="12" customHeight="1">
      <c r="D966" s="17"/>
    </row>
    <row r="967" s="3" customFormat="1" ht="12" customHeight="1">
      <c r="D967" s="17"/>
    </row>
    <row r="968" s="3" customFormat="1" ht="12" customHeight="1">
      <c r="D968" s="17"/>
    </row>
    <row r="969" s="3" customFormat="1" ht="12" customHeight="1">
      <c r="D969" s="17"/>
    </row>
    <row r="970" s="3" customFormat="1" ht="12" customHeight="1">
      <c r="D970" s="17"/>
    </row>
    <row r="971" s="3" customFormat="1" ht="12" customHeight="1">
      <c r="D971" s="17"/>
    </row>
    <row r="972" s="3" customFormat="1" ht="12" customHeight="1">
      <c r="D972" s="17"/>
    </row>
    <row r="973" s="3" customFormat="1" ht="12" customHeight="1">
      <c r="D973" s="17"/>
    </row>
    <row r="974" s="3" customFormat="1" ht="12" customHeight="1">
      <c r="D974" s="17"/>
    </row>
    <row r="975" s="3" customFormat="1" ht="12" customHeight="1">
      <c r="D975" s="17"/>
    </row>
    <row r="976" s="3" customFormat="1" ht="12" customHeight="1">
      <c r="D976" s="17"/>
    </row>
    <row r="977" s="3" customFormat="1" ht="12" customHeight="1">
      <c r="D977" s="17"/>
    </row>
    <row r="978" s="3" customFormat="1" ht="12" customHeight="1">
      <c r="D978" s="17"/>
    </row>
    <row r="979" s="3" customFormat="1" ht="12" customHeight="1">
      <c r="D979" s="17"/>
    </row>
    <row r="980" s="3" customFormat="1" ht="12" customHeight="1">
      <c r="D980" s="17"/>
    </row>
    <row r="981" s="3" customFormat="1" ht="12" customHeight="1">
      <c r="D981" s="17"/>
    </row>
    <row r="982" s="3" customFormat="1" ht="12" customHeight="1">
      <c r="D982" s="17"/>
    </row>
    <row r="983" s="3" customFormat="1" ht="12" customHeight="1">
      <c r="D983" s="17"/>
    </row>
    <row r="984" s="3" customFormat="1" ht="12" customHeight="1">
      <c r="D984" s="17"/>
    </row>
    <row r="985" s="3" customFormat="1" ht="12" customHeight="1">
      <c r="D985" s="17"/>
    </row>
    <row r="986" s="3" customFormat="1" ht="12" customHeight="1">
      <c r="D986" s="17"/>
    </row>
    <row r="987" s="3" customFormat="1" ht="12" customHeight="1">
      <c r="D987" s="17"/>
    </row>
    <row r="988" s="3" customFormat="1" ht="12" customHeight="1">
      <c r="D988" s="17"/>
    </row>
    <row r="989" s="3" customFormat="1" ht="12" customHeight="1">
      <c r="D989" s="17"/>
    </row>
    <row r="990" s="3" customFormat="1" ht="12" customHeight="1">
      <c r="D990" s="17"/>
    </row>
    <row r="991" s="3" customFormat="1" ht="12" customHeight="1">
      <c r="D991" s="17"/>
    </row>
    <row r="992" s="3" customFormat="1" ht="12" customHeight="1">
      <c r="D992" s="17"/>
    </row>
    <row r="993" s="3" customFormat="1" ht="12" customHeight="1">
      <c r="D993" s="17"/>
    </row>
    <row r="994" s="3" customFormat="1" ht="12" customHeight="1">
      <c r="D994" s="17"/>
    </row>
    <row r="995" s="3" customFormat="1" ht="12" customHeight="1">
      <c r="D995" s="17"/>
    </row>
    <row r="996" s="3" customFormat="1" ht="12" customHeight="1">
      <c r="D996" s="17"/>
    </row>
    <row r="997" s="3" customFormat="1" ht="12" customHeight="1">
      <c r="D997" s="17"/>
    </row>
    <row r="998" s="3" customFormat="1" ht="12" customHeight="1">
      <c r="D998" s="17"/>
    </row>
    <row r="999" s="3" customFormat="1" ht="12" customHeight="1">
      <c r="D999" s="17"/>
    </row>
    <row r="1000" s="3" customFormat="1" ht="12" customHeight="1">
      <c r="D1000" s="17"/>
    </row>
    <row r="1001" s="3" customFormat="1" ht="12" customHeight="1">
      <c r="D1001" s="17"/>
    </row>
    <row r="1002" s="3" customFormat="1" ht="12" customHeight="1">
      <c r="D1002" s="17"/>
    </row>
    <row r="1003" s="3" customFormat="1" ht="12" customHeight="1">
      <c r="D1003" s="17"/>
    </row>
    <row r="1004" s="3" customFormat="1" ht="12" customHeight="1">
      <c r="D1004" s="17"/>
    </row>
    <row r="1005" s="3" customFormat="1" ht="12" customHeight="1">
      <c r="D1005" s="17"/>
    </row>
    <row r="1006" s="3" customFormat="1" ht="12" customHeight="1">
      <c r="D1006" s="17"/>
    </row>
    <row r="1007" s="3" customFormat="1" ht="12" customHeight="1">
      <c r="D1007" s="17"/>
    </row>
    <row r="1008" s="3" customFormat="1" ht="12" customHeight="1">
      <c r="D1008" s="17"/>
    </row>
    <row r="1009" s="3" customFormat="1" ht="12" customHeight="1">
      <c r="D1009" s="17"/>
    </row>
    <row r="1010" s="3" customFormat="1" ht="12" customHeight="1">
      <c r="D1010" s="17"/>
    </row>
    <row r="1011" s="3" customFormat="1" ht="12" customHeight="1">
      <c r="D1011" s="17"/>
    </row>
    <row r="1012" s="3" customFormat="1" ht="12" customHeight="1">
      <c r="D1012" s="17"/>
    </row>
    <row r="1013" s="3" customFormat="1" ht="12" customHeight="1">
      <c r="D1013" s="17"/>
    </row>
    <row r="1014" s="3" customFormat="1" ht="12" customHeight="1">
      <c r="D1014" s="17"/>
    </row>
    <row r="1015" s="3" customFormat="1" ht="12" customHeight="1">
      <c r="D1015" s="17"/>
    </row>
    <row r="1016" s="3" customFormat="1" ht="12" customHeight="1">
      <c r="D1016" s="17"/>
    </row>
    <row r="1017" s="3" customFormat="1" ht="12" customHeight="1">
      <c r="D1017" s="17"/>
    </row>
    <row r="1018" s="3" customFormat="1" ht="12" customHeight="1">
      <c r="D1018" s="17"/>
    </row>
    <row r="1019" s="3" customFormat="1" ht="12" customHeight="1">
      <c r="D1019" s="17"/>
    </row>
    <row r="1020" s="3" customFormat="1" ht="12" customHeight="1">
      <c r="D1020" s="17"/>
    </row>
    <row r="1021" s="3" customFormat="1" ht="12" customHeight="1">
      <c r="D1021" s="17"/>
    </row>
    <row r="1022" s="3" customFormat="1" ht="12" customHeight="1">
      <c r="D1022" s="17"/>
    </row>
    <row r="1023" s="3" customFormat="1" ht="12" customHeight="1">
      <c r="D1023" s="17"/>
    </row>
    <row r="1024" s="3" customFormat="1" ht="12" customHeight="1">
      <c r="D1024" s="17"/>
    </row>
    <row r="1025" s="3" customFormat="1" ht="12" customHeight="1">
      <c r="D1025" s="17"/>
    </row>
    <row r="1026" s="3" customFormat="1" ht="12" customHeight="1">
      <c r="D1026" s="17"/>
    </row>
    <row r="1027" s="3" customFormat="1" ht="12" customHeight="1">
      <c r="D1027" s="17"/>
    </row>
    <row r="1028" s="3" customFormat="1" ht="12" customHeight="1">
      <c r="D1028" s="17"/>
    </row>
    <row r="1029" s="3" customFormat="1" ht="12" customHeight="1">
      <c r="D1029" s="17"/>
    </row>
    <row r="1030" s="3" customFormat="1" ht="12" customHeight="1">
      <c r="D1030" s="17"/>
    </row>
    <row r="1031" s="3" customFormat="1" ht="12" customHeight="1">
      <c r="D1031" s="17"/>
    </row>
    <row r="1032" s="3" customFormat="1" ht="12" customHeight="1">
      <c r="D1032" s="17"/>
    </row>
    <row r="1033" s="3" customFormat="1" ht="12" customHeight="1">
      <c r="D1033" s="17"/>
    </row>
    <row r="1034" s="3" customFormat="1" ht="12" customHeight="1">
      <c r="D1034" s="17"/>
    </row>
    <row r="1035" s="3" customFormat="1" ht="12" customHeight="1">
      <c r="D1035" s="17"/>
    </row>
    <row r="1036" s="3" customFormat="1" ht="12" customHeight="1">
      <c r="D1036" s="17"/>
    </row>
    <row r="1037" s="3" customFormat="1" ht="12" customHeight="1">
      <c r="D1037" s="17"/>
    </row>
    <row r="1038" s="3" customFormat="1" ht="12" customHeight="1">
      <c r="D1038" s="17"/>
    </row>
    <row r="1039" s="3" customFormat="1" ht="12" customHeight="1">
      <c r="D1039" s="17"/>
    </row>
    <row r="1040" s="3" customFormat="1" ht="12" customHeight="1">
      <c r="D1040" s="17"/>
    </row>
    <row r="1041" s="3" customFormat="1" ht="12" customHeight="1">
      <c r="D1041" s="17"/>
    </row>
    <row r="1042" s="3" customFormat="1" ht="12" customHeight="1">
      <c r="D1042" s="17"/>
    </row>
    <row r="1043" s="3" customFormat="1" ht="12" customHeight="1">
      <c r="D1043" s="17"/>
    </row>
    <row r="1044" s="3" customFormat="1" ht="12" customHeight="1">
      <c r="D1044" s="17"/>
    </row>
    <row r="1045" s="3" customFormat="1" ht="12" customHeight="1">
      <c r="D1045" s="17"/>
    </row>
    <row r="1046" s="3" customFormat="1" ht="12" customHeight="1">
      <c r="D1046" s="17"/>
    </row>
    <row r="1047" s="3" customFormat="1" ht="12" customHeight="1">
      <c r="D1047" s="17"/>
    </row>
    <row r="1048" s="3" customFormat="1" ht="12" customHeight="1">
      <c r="D1048" s="17"/>
    </row>
    <row r="1049" s="3" customFormat="1" ht="12" customHeight="1">
      <c r="D1049" s="17"/>
    </row>
    <row r="1050" s="3" customFormat="1" ht="12" customHeight="1">
      <c r="D1050" s="17"/>
    </row>
    <row r="1051" s="3" customFormat="1" ht="12" customHeight="1">
      <c r="D1051" s="17"/>
    </row>
    <row r="1052" s="3" customFormat="1" ht="12" customHeight="1">
      <c r="D1052" s="17"/>
    </row>
    <row r="1053" s="3" customFormat="1" ht="12" customHeight="1">
      <c r="D1053" s="17"/>
    </row>
    <row r="1054" s="3" customFormat="1" ht="12" customHeight="1">
      <c r="D1054" s="17"/>
    </row>
    <row r="1055" s="3" customFormat="1" ht="12" customHeight="1">
      <c r="D1055" s="17"/>
    </row>
    <row r="1056" s="3" customFormat="1" ht="12" customHeight="1">
      <c r="D1056" s="17"/>
    </row>
    <row r="1057" s="3" customFormat="1" ht="12" customHeight="1">
      <c r="D1057" s="17"/>
    </row>
    <row r="1058" s="3" customFormat="1" ht="12" customHeight="1">
      <c r="D1058" s="17"/>
    </row>
    <row r="1059" s="3" customFormat="1" ht="12" customHeight="1">
      <c r="D1059" s="17"/>
    </row>
    <row r="1060" s="3" customFormat="1" ht="12" customHeight="1">
      <c r="D1060" s="17"/>
    </row>
    <row r="1061" s="3" customFormat="1" ht="12" customHeight="1">
      <c r="D1061" s="17"/>
    </row>
    <row r="1062" s="3" customFormat="1" ht="12" customHeight="1">
      <c r="D1062" s="17"/>
    </row>
    <row r="1063" s="3" customFormat="1" ht="12" customHeight="1">
      <c r="D1063" s="17"/>
    </row>
    <row r="1064" s="3" customFormat="1" ht="12" customHeight="1">
      <c r="D1064" s="17"/>
    </row>
    <row r="1065" s="3" customFormat="1" ht="12" customHeight="1">
      <c r="D1065" s="17"/>
    </row>
    <row r="1066" s="3" customFormat="1" ht="12" customHeight="1">
      <c r="D1066" s="17"/>
    </row>
    <row r="1067" s="3" customFormat="1" ht="12" customHeight="1">
      <c r="D1067" s="17"/>
    </row>
    <row r="1068" s="3" customFormat="1" ht="12" customHeight="1">
      <c r="D1068" s="17"/>
    </row>
    <row r="1069" s="3" customFormat="1" ht="12" customHeight="1">
      <c r="D1069" s="17"/>
    </row>
    <row r="1070" s="3" customFormat="1" ht="12" customHeight="1">
      <c r="D1070" s="17"/>
    </row>
    <row r="1071" s="3" customFormat="1" ht="12" customHeight="1">
      <c r="D1071" s="17"/>
    </row>
    <row r="1072" s="3" customFormat="1" ht="12" customHeight="1">
      <c r="D1072" s="17"/>
    </row>
    <row r="1073" s="3" customFormat="1" ht="12" customHeight="1">
      <c r="D1073" s="17"/>
    </row>
    <row r="1074" s="3" customFormat="1" ht="12" customHeight="1">
      <c r="D1074" s="17"/>
    </row>
    <row r="1075" s="3" customFormat="1" ht="12" customHeight="1">
      <c r="D1075" s="17"/>
    </row>
    <row r="1076" s="3" customFormat="1" ht="12" customHeight="1">
      <c r="D1076" s="17"/>
    </row>
    <row r="1077" s="3" customFormat="1" ht="12" customHeight="1">
      <c r="D1077" s="17"/>
    </row>
    <row r="1078" s="3" customFormat="1" ht="12" customHeight="1">
      <c r="D1078" s="17"/>
    </row>
    <row r="1079" s="3" customFormat="1" ht="12" customHeight="1">
      <c r="D1079" s="17"/>
    </row>
    <row r="1080" s="3" customFormat="1" ht="12" customHeight="1">
      <c r="D1080" s="17"/>
    </row>
    <row r="1081" s="3" customFormat="1" ht="12" customHeight="1">
      <c r="D1081" s="17"/>
    </row>
    <row r="1082" s="3" customFormat="1" ht="12" customHeight="1">
      <c r="D1082" s="17"/>
    </row>
    <row r="1083" s="3" customFormat="1" ht="12" customHeight="1">
      <c r="D1083" s="17"/>
    </row>
    <row r="1084" s="3" customFormat="1" ht="12" customHeight="1">
      <c r="D1084" s="17"/>
    </row>
    <row r="1085" s="3" customFormat="1" ht="12" customHeight="1">
      <c r="D1085" s="17"/>
    </row>
    <row r="1086" s="3" customFormat="1" ht="12" customHeight="1">
      <c r="D1086" s="17"/>
    </row>
    <row r="1087" s="3" customFormat="1" ht="12" customHeight="1">
      <c r="D1087" s="17"/>
    </row>
    <row r="1088" s="3" customFormat="1" ht="12" customHeight="1">
      <c r="D1088" s="17"/>
    </row>
    <row r="1089" s="3" customFormat="1" ht="12" customHeight="1">
      <c r="D1089" s="17"/>
    </row>
    <row r="1090" s="3" customFormat="1" ht="12" customHeight="1">
      <c r="D1090" s="17"/>
    </row>
    <row r="1091" s="3" customFormat="1" ht="12" customHeight="1">
      <c r="D1091" s="17"/>
    </row>
    <row r="1092" s="3" customFormat="1" ht="12" customHeight="1">
      <c r="D1092" s="17"/>
    </row>
    <row r="1093" s="3" customFormat="1" ht="12" customHeight="1">
      <c r="D1093" s="17"/>
    </row>
    <row r="1094" s="3" customFormat="1" ht="12" customHeight="1">
      <c r="D1094" s="17"/>
    </row>
    <row r="1095" s="3" customFormat="1" ht="12" customHeight="1">
      <c r="D1095" s="17"/>
    </row>
    <row r="1096" s="3" customFormat="1" ht="12" customHeight="1">
      <c r="D1096" s="17"/>
    </row>
    <row r="1097" s="3" customFormat="1" ht="12" customHeight="1">
      <c r="D1097" s="17"/>
    </row>
    <row r="1098" s="3" customFormat="1" ht="12" customHeight="1">
      <c r="D1098" s="17"/>
    </row>
    <row r="1099" s="3" customFormat="1" ht="12" customHeight="1">
      <c r="D1099" s="17"/>
    </row>
    <row r="1100" s="3" customFormat="1" ht="12" customHeight="1">
      <c r="D1100" s="17"/>
    </row>
    <row r="1101" s="3" customFormat="1" ht="12" customHeight="1">
      <c r="D1101" s="17"/>
    </row>
    <row r="1102" s="3" customFormat="1" ht="12" customHeight="1">
      <c r="D1102" s="17"/>
    </row>
    <row r="1103" s="3" customFormat="1" ht="12" customHeight="1">
      <c r="D1103" s="17"/>
    </row>
    <row r="1104" s="3" customFormat="1" ht="12" customHeight="1">
      <c r="D1104" s="17"/>
    </row>
    <row r="1105" s="3" customFormat="1" ht="12" customHeight="1">
      <c r="D1105" s="17"/>
    </row>
    <row r="1106" s="3" customFormat="1" ht="12" customHeight="1">
      <c r="D1106" s="17"/>
    </row>
    <row r="1107" s="3" customFormat="1" ht="12" customHeight="1">
      <c r="D1107" s="17"/>
    </row>
    <row r="1108" s="3" customFormat="1" ht="12" customHeight="1">
      <c r="D1108" s="17"/>
    </row>
    <row r="1109" s="3" customFormat="1" ht="12" customHeight="1">
      <c r="D1109" s="17"/>
    </row>
    <row r="1110" s="3" customFormat="1" ht="12" customHeight="1">
      <c r="D1110" s="17"/>
    </row>
    <row r="1111" s="3" customFormat="1" ht="12" customHeight="1">
      <c r="D1111" s="17"/>
    </row>
    <row r="1112" s="3" customFormat="1" ht="12" customHeight="1">
      <c r="D1112" s="17"/>
    </row>
    <row r="1113" s="3" customFormat="1" ht="12" customHeight="1">
      <c r="D1113" s="17"/>
    </row>
    <row r="1114" s="3" customFormat="1" ht="12" customHeight="1">
      <c r="D1114" s="17"/>
    </row>
    <row r="1115" s="3" customFormat="1" ht="12" customHeight="1">
      <c r="D1115" s="17"/>
    </row>
    <row r="1116" s="3" customFormat="1" ht="12" customHeight="1">
      <c r="D1116" s="17"/>
    </row>
    <row r="1117" s="3" customFormat="1" ht="12" customHeight="1">
      <c r="D1117" s="17"/>
    </row>
    <row r="1118" s="3" customFormat="1" ht="12" customHeight="1">
      <c r="D1118" s="17"/>
    </row>
    <row r="1119" s="3" customFormat="1" ht="12" customHeight="1">
      <c r="D1119" s="17"/>
    </row>
    <row r="1120" s="3" customFormat="1" ht="12" customHeight="1">
      <c r="D1120" s="17"/>
    </row>
    <row r="1121" s="3" customFormat="1" ht="12" customHeight="1">
      <c r="D1121" s="17"/>
    </row>
    <row r="1122" s="3" customFormat="1" ht="12" customHeight="1">
      <c r="D1122" s="17"/>
    </row>
    <row r="1123" s="3" customFormat="1" ht="12" customHeight="1">
      <c r="D1123" s="17"/>
    </row>
    <row r="1124" s="3" customFormat="1" ht="12" customHeight="1">
      <c r="D1124" s="17"/>
    </row>
    <row r="1125" s="3" customFormat="1" ht="12" customHeight="1">
      <c r="D1125" s="17"/>
    </row>
    <row r="1126" s="3" customFormat="1" ht="12" customHeight="1">
      <c r="D1126" s="17"/>
    </row>
    <row r="1127" s="3" customFormat="1" ht="12" customHeight="1">
      <c r="D1127" s="17"/>
    </row>
    <row r="1128" s="3" customFormat="1" ht="12" customHeight="1">
      <c r="D1128" s="17"/>
    </row>
    <row r="1129" s="3" customFormat="1" ht="12" customHeight="1">
      <c r="D1129" s="17"/>
    </row>
    <row r="1130" s="3" customFormat="1" ht="12" customHeight="1">
      <c r="D1130" s="17"/>
    </row>
    <row r="1131" s="3" customFormat="1" ht="12" customHeight="1">
      <c r="D1131" s="17"/>
    </row>
    <row r="1132" s="3" customFormat="1" ht="12" customHeight="1">
      <c r="D1132" s="17"/>
    </row>
    <row r="1133" s="3" customFormat="1" ht="12" customHeight="1">
      <c r="D1133" s="17"/>
    </row>
    <row r="1134" s="3" customFormat="1" ht="12" customHeight="1">
      <c r="D1134" s="17"/>
    </row>
    <row r="1135" s="3" customFormat="1" ht="12" customHeight="1">
      <c r="D1135" s="17"/>
    </row>
    <row r="1136" s="3" customFormat="1" ht="12" customHeight="1">
      <c r="D1136" s="17"/>
    </row>
    <row r="1137" s="3" customFormat="1" ht="12" customHeight="1">
      <c r="D1137" s="17"/>
    </row>
    <row r="1138" s="3" customFormat="1" ht="12" customHeight="1">
      <c r="D1138" s="17"/>
    </row>
    <row r="1139" s="3" customFormat="1" ht="12" customHeight="1">
      <c r="D1139" s="17"/>
    </row>
    <row r="1140" s="3" customFormat="1" ht="12" customHeight="1">
      <c r="D1140" s="17"/>
    </row>
    <row r="1141" s="3" customFormat="1" ht="12" customHeight="1">
      <c r="D1141" s="17"/>
    </row>
    <row r="1142" s="3" customFormat="1" ht="12" customHeight="1">
      <c r="D1142" s="17"/>
    </row>
    <row r="1143" s="3" customFormat="1" ht="12" customHeight="1">
      <c r="D1143" s="17"/>
    </row>
    <row r="1144" s="3" customFormat="1" ht="12" customHeight="1">
      <c r="D1144" s="17"/>
    </row>
    <row r="1145" s="3" customFormat="1" ht="12" customHeight="1">
      <c r="D1145" s="17"/>
    </row>
    <row r="1146" s="3" customFormat="1" ht="12" customHeight="1">
      <c r="D1146" s="17"/>
    </row>
    <row r="1147" s="3" customFormat="1" ht="12" customHeight="1">
      <c r="D1147" s="17"/>
    </row>
    <row r="1148" s="3" customFormat="1" ht="12" customHeight="1">
      <c r="D1148" s="17"/>
    </row>
    <row r="1149" s="3" customFormat="1" ht="12" customHeight="1">
      <c r="D1149" s="17"/>
    </row>
    <row r="1150" s="3" customFormat="1" ht="12" customHeight="1">
      <c r="D1150" s="17"/>
    </row>
    <row r="1151" s="3" customFormat="1" ht="12" customHeight="1">
      <c r="D1151" s="17"/>
    </row>
    <row r="1152" s="3" customFormat="1" ht="12" customHeight="1">
      <c r="D1152" s="17"/>
    </row>
    <row r="1153" s="3" customFormat="1" ht="12" customHeight="1">
      <c r="D1153" s="17"/>
    </row>
    <row r="1154" s="3" customFormat="1" ht="12" customHeight="1">
      <c r="D1154" s="17"/>
    </row>
    <row r="1155" s="3" customFormat="1" ht="12" customHeight="1">
      <c r="D1155" s="17"/>
    </row>
    <row r="1156" s="3" customFormat="1" ht="12" customHeight="1">
      <c r="D1156" s="17"/>
    </row>
    <row r="1157" s="3" customFormat="1" ht="12" customHeight="1">
      <c r="D1157" s="17"/>
    </row>
    <row r="1158" s="3" customFormat="1" ht="12" customHeight="1">
      <c r="D1158" s="17"/>
    </row>
    <row r="1159" s="3" customFormat="1" ht="12" customHeight="1">
      <c r="D1159" s="17"/>
    </row>
    <row r="1160" s="3" customFormat="1" ht="12" customHeight="1">
      <c r="D1160" s="17"/>
    </row>
    <row r="1161" s="3" customFormat="1" ht="12" customHeight="1">
      <c r="D1161" s="17"/>
    </row>
    <row r="1162" s="3" customFormat="1" ht="12" customHeight="1">
      <c r="D1162" s="17"/>
    </row>
    <row r="1163" s="3" customFormat="1" ht="12" customHeight="1">
      <c r="D1163" s="17"/>
    </row>
    <row r="1164" s="3" customFormat="1" ht="12" customHeight="1">
      <c r="D1164" s="17"/>
    </row>
    <row r="1165" s="3" customFormat="1" ht="12" customHeight="1">
      <c r="D1165" s="17"/>
    </row>
    <row r="1166" s="3" customFormat="1" ht="12" customHeight="1">
      <c r="D1166" s="17"/>
    </row>
    <row r="1167" s="3" customFormat="1" ht="12" customHeight="1">
      <c r="D1167" s="17"/>
    </row>
    <row r="1168" s="3" customFormat="1" ht="12" customHeight="1">
      <c r="D1168" s="17"/>
    </row>
    <row r="1169" s="3" customFormat="1" ht="12" customHeight="1">
      <c r="D1169" s="17"/>
    </row>
    <row r="1170" s="3" customFormat="1" ht="12" customHeight="1">
      <c r="D1170" s="17"/>
    </row>
    <row r="1171" s="3" customFormat="1" ht="12" customHeight="1">
      <c r="D1171" s="17"/>
    </row>
    <row r="1172" s="3" customFormat="1" ht="12" customHeight="1">
      <c r="D1172" s="17"/>
    </row>
    <row r="1173" s="3" customFormat="1" ht="12" customHeight="1">
      <c r="D1173" s="17"/>
    </row>
    <row r="1174" s="3" customFormat="1" ht="12" customHeight="1">
      <c r="D1174" s="17"/>
    </row>
    <row r="1175" s="3" customFormat="1" ht="12" customHeight="1">
      <c r="D1175" s="17"/>
    </row>
    <row r="1176" s="3" customFormat="1" ht="12" customHeight="1">
      <c r="D1176" s="17"/>
    </row>
    <row r="1177" s="3" customFormat="1" ht="12" customHeight="1">
      <c r="D1177" s="17"/>
    </row>
    <row r="1178" s="3" customFormat="1" ht="12" customHeight="1">
      <c r="D1178" s="17"/>
    </row>
    <row r="1179" s="3" customFormat="1" ht="12" customHeight="1">
      <c r="D1179" s="17"/>
    </row>
    <row r="1180" s="3" customFormat="1" ht="12" customHeight="1">
      <c r="D1180" s="17"/>
    </row>
    <row r="1181" s="3" customFormat="1" ht="12" customHeight="1">
      <c r="D1181" s="17"/>
    </row>
    <row r="1182" s="3" customFormat="1" ht="12" customHeight="1">
      <c r="D1182" s="17"/>
    </row>
    <row r="1183" s="3" customFormat="1" ht="12" customHeight="1">
      <c r="D1183" s="17"/>
    </row>
    <row r="1184" s="3" customFormat="1" ht="12" customHeight="1">
      <c r="D1184" s="17"/>
    </row>
    <row r="1185" s="3" customFormat="1" ht="12" customHeight="1">
      <c r="D1185" s="17"/>
    </row>
    <row r="1186" s="3" customFormat="1" ht="12" customHeight="1">
      <c r="D1186" s="17"/>
    </row>
    <row r="1187" s="3" customFormat="1" ht="12" customHeight="1">
      <c r="D1187" s="17"/>
    </row>
    <row r="1188" s="3" customFormat="1" ht="12" customHeight="1">
      <c r="D1188" s="17"/>
    </row>
    <row r="1189" s="3" customFormat="1" ht="12" customHeight="1">
      <c r="D1189" s="17"/>
    </row>
    <row r="1190" s="3" customFormat="1" ht="12" customHeight="1">
      <c r="D1190" s="17"/>
    </row>
    <row r="1191" s="3" customFormat="1" ht="12" customHeight="1">
      <c r="D1191" s="17"/>
    </row>
    <row r="1192" s="3" customFormat="1" ht="12" customHeight="1">
      <c r="D1192" s="17"/>
    </row>
    <row r="1193" s="3" customFormat="1" ht="12" customHeight="1">
      <c r="D1193" s="17"/>
    </row>
    <row r="1194" s="3" customFormat="1" ht="12" customHeight="1">
      <c r="D1194" s="17"/>
    </row>
    <row r="1195" s="3" customFormat="1" ht="12" customHeight="1">
      <c r="D1195" s="17"/>
    </row>
    <row r="1196" s="3" customFormat="1" ht="12" customHeight="1">
      <c r="D1196" s="17"/>
    </row>
    <row r="1197" s="3" customFormat="1" ht="12" customHeight="1">
      <c r="D1197" s="17"/>
    </row>
    <row r="1198" s="3" customFormat="1" ht="12" customHeight="1">
      <c r="D1198" s="17"/>
    </row>
    <row r="1199" s="3" customFormat="1" ht="12" customHeight="1">
      <c r="D1199" s="17"/>
    </row>
    <row r="1200" s="3" customFormat="1" ht="12" customHeight="1">
      <c r="D1200" s="17"/>
    </row>
    <row r="1201" s="3" customFormat="1" ht="12" customHeight="1">
      <c r="D1201" s="17"/>
    </row>
    <row r="1202" s="3" customFormat="1" ht="12" customHeight="1">
      <c r="D1202" s="17"/>
    </row>
    <row r="1203" s="3" customFormat="1" ht="12" customHeight="1">
      <c r="D1203" s="17"/>
    </row>
    <row r="1204" s="3" customFormat="1" ht="12" customHeight="1">
      <c r="D1204" s="17"/>
    </row>
    <row r="1205" s="3" customFormat="1" ht="12" customHeight="1">
      <c r="D1205" s="17"/>
    </row>
    <row r="1206" s="3" customFormat="1" ht="12" customHeight="1">
      <c r="D1206" s="17"/>
    </row>
    <row r="1207" s="3" customFormat="1" ht="12" customHeight="1">
      <c r="D1207" s="17"/>
    </row>
    <row r="1208" s="3" customFormat="1" ht="12" customHeight="1">
      <c r="D1208" s="17"/>
    </row>
    <row r="1209" s="3" customFormat="1" ht="12" customHeight="1">
      <c r="D1209" s="17"/>
    </row>
    <row r="1210" s="3" customFormat="1" ht="12" customHeight="1">
      <c r="D1210" s="17"/>
    </row>
    <row r="1211" s="3" customFormat="1" ht="12" customHeight="1">
      <c r="D1211" s="17"/>
    </row>
    <row r="1212" s="3" customFormat="1" ht="12" customHeight="1">
      <c r="D1212" s="17"/>
    </row>
    <row r="1213" s="3" customFormat="1" ht="12" customHeight="1">
      <c r="D1213" s="17"/>
    </row>
    <row r="1214" s="3" customFormat="1" ht="12" customHeight="1">
      <c r="D1214" s="17"/>
    </row>
    <row r="1215" s="3" customFormat="1" ht="12" customHeight="1">
      <c r="D1215" s="17"/>
    </row>
    <row r="1216" s="3" customFormat="1" ht="12" customHeight="1">
      <c r="D1216" s="17"/>
    </row>
    <row r="1217" s="3" customFormat="1" ht="12" customHeight="1">
      <c r="D1217" s="17"/>
    </row>
    <row r="1218" s="3" customFormat="1" ht="12" customHeight="1">
      <c r="D1218" s="17"/>
    </row>
    <row r="1219" s="3" customFormat="1" ht="12" customHeight="1">
      <c r="D1219" s="17"/>
    </row>
    <row r="1220" s="3" customFormat="1" ht="12" customHeight="1">
      <c r="D1220" s="17"/>
    </row>
    <row r="1221" s="3" customFormat="1" ht="12" customHeight="1">
      <c r="D1221" s="17"/>
    </row>
    <row r="1222" s="3" customFormat="1" ht="12" customHeight="1">
      <c r="D1222" s="17"/>
    </row>
    <row r="1223" s="3" customFormat="1" ht="12" customHeight="1">
      <c r="D1223" s="17"/>
    </row>
    <row r="1224" s="3" customFormat="1" ht="12" customHeight="1">
      <c r="D1224" s="17"/>
    </row>
    <row r="1225" s="3" customFormat="1" ht="12" customHeight="1">
      <c r="D1225" s="17"/>
    </row>
    <row r="1226" s="3" customFormat="1" ht="12" customHeight="1">
      <c r="D1226" s="17"/>
    </row>
    <row r="1227" s="3" customFormat="1" ht="12" customHeight="1">
      <c r="D1227" s="17"/>
    </row>
    <row r="1228" s="3" customFormat="1" ht="12" customHeight="1">
      <c r="D1228" s="17"/>
    </row>
    <row r="1229" s="3" customFormat="1" ht="12" customHeight="1">
      <c r="D1229" s="17"/>
    </row>
    <row r="1230" s="3" customFormat="1" ht="12" customHeight="1">
      <c r="D1230" s="17"/>
    </row>
    <row r="1231" s="3" customFormat="1" ht="12" customHeight="1">
      <c r="D1231" s="17"/>
    </row>
    <row r="1232" s="3" customFormat="1" ht="12" customHeight="1">
      <c r="D1232" s="17"/>
    </row>
    <row r="1233" s="3" customFormat="1" ht="12" customHeight="1">
      <c r="D1233" s="17"/>
    </row>
    <row r="1234" s="3" customFormat="1" ht="12" customHeight="1">
      <c r="D1234" s="17"/>
    </row>
    <row r="1235" s="3" customFormat="1" ht="12" customHeight="1">
      <c r="D1235" s="17"/>
    </row>
    <row r="1236" s="3" customFormat="1" ht="12" customHeight="1">
      <c r="D1236" s="17"/>
    </row>
    <row r="1237" s="3" customFormat="1" ht="12" customHeight="1">
      <c r="D1237" s="17"/>
    </row>
    <row r="1238" s="3" customFormat="1" ht="12" customHeight="1">
      <c r="D1238" s="17"/>
    </row>
    <row r="1239" s="3" customFormat="1" ht="12" customHeight="1">
      <c r="D1239" s="17"/>
    </row>
    <row r="1240" s="3" customFormat="1" ht="12" customHeight="1">
      <c r="D1240" s="17"/>
    </row>
    <row r="1241" s="3" customFormat="1" ht="12" customHeight="1">
      <c r="D1241" s="17"/>
    </row>
    <row r="1242" s="3" customFormat="1" ht="12" customHeight="1">
      <c r="D1242" s="17"/>
    </row>
    <row r="1243" s="3" customFormat="1" ht="12" customHeight="1">
      <c r="D1243" s="17"/>
    </row>
    <row r="1244" s="3" customFormat="1" ht="12" customHeight="1">
      <c r="D1244" s="17"/>
    </row>
    <row r="1245" s="3" customFormat="1" ht="12" customHeight="1">
      <c r="D1245" s="17"/>
    </row>
    <row r="1246" s="3" customFormat="1" ht="12" customHeight="1">
      <c r="D1246" s="17"/>
    </row>
    <row r="1247" s="3" customFormat="1" ht="12" customHeight="1">
      <c r="D1247" s="17"/>
    </row>
    <row r="1248" s="3" customFormat="1" ht="12" customHeight="1">
      <c r="D1248" s="17"/>
    </row>
    <row r="1249" s="3" customFormat="1" ht="12" customHeight="1">
      <c r="D1249" s="17"/>
    </row>
    <row r="1250" s="3" customFormat="1" ht="12" customHeight="1">
      <c r="D1250" s="17"/>
    </row>
    <row r="1251" s="3" customFormat="1" ht="12" customHeight="1">
      <c r="D1251" s="17"/>
    </row>
    <row r="1252" s="3" customFormat="1" ht="12" customHeight="1">
      <c r="D1252" s="17"/>
    </row>
    <row r="1253" s="3" customFormat="1" ht="12" customHeight="1">
      <c r="D1253" s="17"/>
    </row>
    <row r="1254" s="3" customFormat="1" ht="12" customHeight="1">
      <c r="D1254" s="17"/>
    </row>
    <row r="1255" s="3" customFormat="1" ht="12" customHeight="1">
      <c r="D1255" s="17"/>
    </row>
    <row r="1256" s="3" customFormat="1" ht="12" customHeight="1">
      <c r="D1256" s="17"/>
    </row>
    <row r="1257" s="3" customFormat="1" ht="12" customHeight="1">
      <c r="D1257" s="17"/>
    </row>
    <row r="1258" s="3" customFormat="1" ht="12" customHeight="1">
      <c r="D1258" s="17"/>
    </row>
    <row r="1259" s="3" customFormat="1" ht="12" customHeight="1">
      <c r="D1259" s="17"/>
    </row>
    <row r="1260" s="3" customFormat="1" ht="12" customHeight="1">
      <c r="D1260" s="17"/>
    </row>
    <row r="1261" s="3" customFormat="1" ht="12" customHeight="1">
      <c r="D1261" s="17"/>
    </row>
    <row r="1262" s="3" customFormat="1" ht="12" customHeight="1">
      <c r="D1262" s="17"/>
    </row>
    <row r="1263" s="3" customFormat="1" ht="12" customHeight="1">
      <c r="D1263" s="17"/>
    </row>
    <row r="1264" s="3" customFormat="1" ht="12" customHeight="1">
      <c r="D1264" s="17"/>
    </row>
    <row r="1265" s="3" customFormat="1" ht="12" customHeight="1">
      <c r="D1265" s="17"/>
    </row>
    <row r="1266" s="3" customFormat="1" ht="12" customHeight="1">
      <c r="D1266" s="17"/>
    </row>
    <row r="1267" s="3" customFormat="1" ht="12" customHeight="1">
      <c r="D1267" s="17"/>
    </row>
    <row r="1268" s="3" customFormat="1" ht="12" customHeight="1">
      <c r="D1268" s="17"/>
    </row>
    <row r="1269" s="3" customFormat="1" ht="12" customHeight="1">
      <c r="D1269" s="17"/>
    </row>
    <row r="1270" s="3" customFormat="1" ht="12" customHeight="1">
      <c r="D1270" s="17"/>
    </row>
    <row r="1271" s="3" customFormat="1" ht="12" customHeight="1">
      <c r="D1271" s="17"/>
    </row>
    <row r="1272" s="3" customFormat="1" ht="12" customHeight="1">
      <c r="D1272" s="17"/>
    </row>
    <row r="1273" s="3" customFormat="1" ht="12" customHeight="1">
      <c r="D1273" s="17"/>
    </row>
    <row r="1274" s="3" customFormat="1" ht="12" customHeight="1">
      <c r="D1274" s="17"/>
    </row>
    <row r="1275" s="3" customFormat="1" ht="12" customHeight="1">
      <c r="D1275" s="17"/>
    </row>
    <row r="1276" s="3" customFormat="1" ht="12" customHeight="1">
      <c r="D1276" s="17"/>
    </row>
    <row r="1277" s="3" customFormat="1" ht="12" customHeight="1">
      <c r="D1277" s="17"/>
    </row>
    <row r="1278" s="3" customFormat="1" ht="12" customHeight="1">
      <c r="D1278" s="17"/>
    </row>
    <row r="1279" s="3" customFormat="1" ht="12" customHeight="1">
      <c r="D1279" s="17"/>
    </row>
    <row r="1280" s="3" customFormat="1" ht="12" customHeight="1">
      <c r="D1280" s="17"/>
    </row>
    <row r="1281" s="3" customFormat="1" ht="12" customHeight="1">
      <c r="D1281" s="17"/>
    </row>
    <row r="1282" s="3" customFormat="1" ht="12" customHeight="1">
      <c r="D1282" s="17"/>
    </row>
    <row r="1283" s="3" customFormat="1" ht="12" customHeight="1">
      <c r="D1283" s="17"/>
    </row>
    <row r="1284" s="3" customFormat="1" ht="12" customHeight="1">
      <c r="D1284" s="17"/>
    </row>
    <row r="1285" s="3" customFormat="1" ht="12" customHeight="1">
      <c r="D1285" s="17"/>
    </row>
    <row r="1286" s="3" customFormat="1" ht="12" customHeight="1">
      <c r="D1286" s="17"/>
    </row>
    <row r="1287" s="3" customFormat="1" ht="12" customHeight="1">
      <c r="D1287" s="17"/>
    </row>
    <row r="1288" s="3" customFormat="1" ht="12" customHeight="1">
      <c r="D1288" s="17"/>
    </row>
    <row r="1289" s="3" customFormat="1" ht="12" customHeight="1">
      <c r="D1289" s="17"/>
    </row>
    <row r="1290" s="3" customFormat="1" ht="12" customHeight="1">
      <c r="D1290" s="17"/>
    </row>
    <row r="1291" s="3" customFormat="1" ht="12" customHeight="1">
      <c r="D1291" s="17"/>
    </row>
    <row r="1292" s="3" customFormat="1" ht="12" customHeight="1">
      <c r="D1292" s="17"/>
    </row>
    <row r="1293" s="3" customFormat="1" ht="12" customHeight="1">
      <c r="D1293" s="17"/>
    </row>
    <row r="1294" s="3" customFormat="1" ht="12" customHeight="1">
      <c r="D1294" s="17"/>
    </row>
    <row r="1295" s="3" customFormat="1" ht="12" customHeight="1">
      <c r="D1295" s="17"/>
    </row>
    <row r="1296" s="3" customFormat="1" ht="12" customHeight="1">
      <c r="D1296" s="17"/>
    </row>
    <row r="1297" s="3" customFormat="1" ht="12" customHeight="1">
      <c r="D1297" s="17"/>
    </row>
    <row r="1298" s="3" customFormat="1" ht="12" customHeight="1">
      <c r="D1298" s="17"/>
    </row>
    <row r="1299" s="3" customFormat="1" ht="12" customHeight="1">
      <c r="D1299" s="17"/>
    </row>
    <row r="1300" s="3" customFormat="1" ht="12" customHeight="1">
      <c r="D1300" s="17"/>
    </row>
    <row r="1301" s="3" customFormat="1" ht="12" customHeight="1">
      <c r="D1301" s="17"/>
    </row>
    <row r="1302" s="3" customFormat="1" ht="12" customHeight="1">
      <c r="D1302" s="17"/>
    </row>
    <row r="1303" s="3" customFormat="1" ht="12" customHeight="1">
      <c r="D1303" s="17"/>
    </row>
    <row r="1304" s="3" customFormat="1" ht="12" customHeight="1">
      <c r="D1304" s="17"/>
    </row>
    <row r="1305" s="3" customFormat="1" ht="12" customHeight="1">
      <c r="D1305" s="17"/>
    </row>
    <row r="1306" s="3" customFormat="1" ht="12" customHeight="1">
      <c r="D1306" s="17"/>
    </row>
    <row r="1307" s="3" customFormat="1" ht="12" customHeight="1">
      <c r="D1307" s="17"/>
    </row>
    <row r="1308" s="3" customFormat="1" ht="12" customHeight="1">
      <c r="D1308" s="17"/>
    </row>
    <row r="1309" s="3" customFormat="1" ht="12" customHeight="1">
      <c r="D1309" s="17"/>
    </row>
    <row r="1310" s="3" customFormat="1" ht="12" customHeight="1">
      <c r="D1310" s="17"/>
    </row>
    <row r="1311" s="3" customFormat="1" ht="12" customHeight="1">
      <c r="D1311" s="17"/>
    </row>
    <row r="1312" s="3" customFormat="1" ht="12" customHeight="1">
      <c r="D1312" s="17"/>
    </row>
    <row r="1313" s="3" customFormat="1" ht="12" customHeight="1">
      <c r="D1313" s="17"/>
    </row>
    <row r="1314" s="3" customFormat="1" ht="12" customHeight="1">
      <c r="D1314" s="17"/>
    </row>
    <row r="1315" s="3" customFormat="1" ht="12" customHeight="1">
      <c r="D1315" s="17"/>
    </row>
    <row r="1316" s="3" customFormat="1" ht="12" customHeight="1">
      <c r="D1316" s="17"/>
    </row>
    <row r="1317" s="3" customFormat="1" ht="12" customHeight="1">
      <c r="D1317" s="17"/>
    </row>
    <row r="1318" s="3" customFormat="1" ht="12" customHeight="1">
      <c r="D1318" s="17"/>
    </row>
    <row r="1319" s="3" customFormat="1" ht="12" customHeight="1">
      <c r="D1319" s="17"/>
    </row>
    <row r="1320" s="3" customFormat="1" ht="12" customHeight="1">
      <c r="D1320" s="17"/>
    </row>
    <row r="1321" s="3" customFormat="1" ht="12" customHeight="1">
      <c r="D1321" s="17"/>
    </row>
    <row r="1322" s="3" customFormat="1" ht="12" customHeight="1">
      <c r="D1322" s="17"/>
    </row>
    <row r="1323" s="3" customFormat="1" ht="12" customHeight="1">
      <c r="D1323" s="17"/>
    </row>
    <row r="1324" s="3" customFormat="1" ht="12" customHeight="1">
      <c r="D1324" s="17"/>
    </row>
    <row r="1325" s="3" customFormat="1" ht="12" customHeight="1">
      <c r="D1325" s="17"/>
    </row>
    <row r="1326" s="3" customFormat="1" ht="12" customHeight="1">
      <c r="D1326" s="17"/>
    </row>
    <row r="1327" s="3" customFormat="1" ht="12" customHeight="1">
      <c r="D1327" s="17"/>
    </row>
    <row r="1328" s="3" customFormat="1" ht="12" customHeight="1">
      <c r="D1328" s="17"/>
    </row>
    <row r="1329" s="3" customFormat="1" ht="12" customHeight="1">
      <c r="D1329" s="17"/>
    </row>
    <row r="1330" s="3" customFormat="1" ht="12" customHeight="1">
      <c r="D1330" s="17"/>
    </row>
    <row r="1331" s="3" customFormat="1" ht="12" customHeight="1">
      <c r="D1331" s="17"/>
    </row>
    <row r="1332" s="3" customFormat="1" ht="12" customHeight="1">
      <c r="D1332" s="17"/>
    </row>
    <row r="1333" s="3" customFormat="1" ht="12" customHeight="1">
      <c r="D1333" s="17"/>
    </row>
    <row r="1334" s="3" customFormat="1" ht="12" customHeight="1">
      <c r="D1334" s="17"/>
    </row>
    <row r="1335" s="3" customFormat="1" ht="12" customHeight="1">
      <c r="D1335" s="17"/>
    </row>
    <row r="1336" s="3" customFormat="1" ht="12" customHeight="1">
      <c r="D1336" s="17"/>
    </row>
    <row r="1337" s="3" customFormat="1" ht="12" customHeight="1">
      <c r="D1337" s="17"/>
    </row>
    <row r="1338" s="3" customFormat="1" ht="12" customHeight="1">
      <c r="D1338" s="17"/>
    </row>
    <row r="1339" s="3" customFormat="1" ht="12" customHeight="1">
      <c r="D1339" s="17"/>
    </row>
    <row r="1340" s="3" customFormat="1" ht="12" customHeight="1">
      <c r="D1340" s="17"/>
    </row>
    <row r="1341" s="3" customFormat="1" ht="12" customHeight="1">
      <c r="D1341" s="17"/>
    </row>
    <row r="1342" s="3" customFormat="1" ht="12" customHeight="1">
      <c r="D1342" s="17"/>
    </row>
    <row r="1343" s="3" customFormat="1" ht="12" customHeight="1">
      <c r="D1343" s="17"/>
    </row>
    <row r="1344" s="3" customFormat="1" ht="12" customHeight="1">
      <c r="D1344" s="17"/>
    </row>
    <row r="1345" s="3" customFormat="1" ht="12" customHeight="1">
      <c r="D1345" s="17"/>
    </row>
    <row r="1346" s="3" customFormat="1" ht="12" customHeight="1">
      <c r="D1346" s="17"/>
    </row>
    <row r="1347" s="3" customFormat="1" ht="12" customHeight="1">
      <c r="D1347" s="17"/>
    </row>
    <row r="1348" s="3" customFormat="1" ht="12" customHeight="1">
      <c r="D1348" s="17"/>
    </row>
    <row r="1349" s="3" customFormat="1" ht="12" customHeight="1">
      <c r="D1349" s="17"/>
    </row>
    <row r="1350" s="3" customFormat="1" ht="12" customHeight="1">
      <c r="D1350" s="17"/>
    </row>
    <row r="1351" s="3" customFormat="1" ht="12" customHeight="1">
      <c r="D1351" s="17"/>
    </row>
    <row r="1352" s="3" customFormat="1" ht="12" customHeight="1">
      <c r="D1352" s="17"/>
    </row>
    <row r="1353" s="3" customFormat="1" ht="12" customHeight="1">
      <c r="D1353" s="17"/>
    </row>
    <row r="1354" s="3" customFormat="1" ht="12" customHeight="1">
      <c r="D1354" s="17"/>
    </row>
    <row r="1355" s="3" customFormat="1" ht="12" customHeight="1">
      <c r="D1355" s="17"/>
    </row>
    <row r="1356" s="3" customFormat="1" ht="12" customHeight="1">
      <c r="D1356" s="17"/>
    </row>
    <row r="1357" s="3" customFormat="1" ht="12" customHeight="1">
      <c r="D1357" s="17"/>
    </row>
    <row r="1358" s="3" customFormat="1" ht="12" customHeight="1">
      <c r="D1358" s="17"/>
    </row>
    <row r="1359" s="3" customFormat="1" ht="12" customHeight="1">
      <c r="D1359" s="17"/>
    </row>
    <row r="1360" s="3" customFormat="1" ht="12" customHeight="1">
      <c r="D1360" s="17"/>
    </row>
    <row r="1361" s="3" customFormat="1" ht="12" customHeight="1">
      <c r="D1361" s="17"/>
    </row>
    <row r="1362" s="3" customFormat="1" ht="12" customHeight="1">
      <c r="D1362" s="17"/>
    </row>
    <row r="1363" s="3" customFormat="1" ht="12" customHeight="1">
      <c r="D1363" s="17"/>
    </row>
    <row r="1364" s="3" customFormat="1" ht="12" customHeight="1">
      <c r="D1364" s="17"/>
    </row>
    <row r="1365" s="3" customFormat="1" ht="12" customHeight="1">
      <c r="D1365" s="17"/>
    </row>
    <row r="1366" s="3" customFormat="1" ht="12" customHeight="1">
      <c r="D1366" s="17"/>
    </row>
    <row r="1367" s="3" customFormat="1" ht="12" customHeight="1">
      <c r="D1367" s="17"/>
    </row>
    <row r="1368" s="3" customFormat="1" ht="12" customHeight="1">
      <c r="D1368" s="17"/>
    </row>
    <row r="1369" s="3" customFormat="1" ht="12" customHeight="1">
      <c r="D1369" s="17"/>
    </row>
    <row r="1370" s="3" customFormat="1" ht="12" customHeight="1">
      <c r="D1370" s="17"/>
    </row>
    <row r="1371" s="3" customFormat="1" ht="12" customHeight="1">
      <c r="D1371" s="17"/>
    </row>
    <row r="1372" s="3" customFormat="1" ht="12" customHeight="1">
      <c r="D1372" s="17"/>
    </row>
    <row r="1373" s="3" customFormat="1" ht="12" customHeight="1">
      <c r="D1373" s="17"/>
    </row>
    <row r="1374" s="3" customFormat="1" ht="12" customHeight="1">
      <c r="D1374" s="17"/>
    </row>
    <row r="1375" s="3" customFormat="1" ht="12" customHeight="1">
      <c r="D1375" s="17"/>
    </row>
    <row r="1376" s="3" customFormat="1" ht="12" customHeight="1">
      <c r="D1376" s="17"/>
    </row>
    <row r="1377" s="3" customFormat="1" ht="12" customHeight="1">
      <c r="D1377" s="17"/>
    </row>
    <row r="1378" s="3" customFormat="1" ht="12" customHeight="1">
      <c r="D1378" s="17"/>
    </row>
    <row r="1379" s="3" customFormat="1" ht="12" customHeight="1">
      <c r="D1379" s="17"/>
    </row>
    <row r="1380" s="3" customFormat="1" ht="12" customHeight="1">
      <c r="D1380" s="17"/>
    </row>
    <row r="1381" s="3" customFormat="1" ht="12" customHeight="1">
      <c r="D1381" s="17"/>
    </row>
    <row r="1382" s="3" customFormat="1" ht="12" customHeight="1">
      <c r="D1382" s="17"/>
    </row>
    <row r="1383" s="3" customFormat="1" ht="12" customHeight="1">
      <c r="D1383" s="17"/>
    </row>
    <row r="1384" s="3" customFormat="1" ht="12" customHeight="1">
      <c r="D1384" s="17"/>
    </row>
    <row r="1385" s="3" customFormat="1" ht="12" customHeight="1">
      <c r="D1385" s="17"/>
    </row>
    <row r="1386" s="3" customFormat="1" ht="12" customHeight="1">
      <c r="D1386" s="17"/>
    </row>
    <row r="1387" s="3" customFormat="1" ht="12" customHeight="1">
      <c r="D1387" s="17"/>
    </row>
    <row r="1388" s="3" customFormat="1" ht="12" customHeight="1">
      <c r="D1388" s="17"/>
    </row>
    <row r="1389" s="3" customFormat="1" ht="12" customHeight="1">
      <c r="D1389" s="17"/>
    </row>
    <row r="1390" s="3" customFormat="1" ht="12" customHeight="1">
      <c r="D1390" s="17"/>
    </row>
    <row r="1391" s="3" customFormat="1" ht="12" customHeight="1">
      <c r="D1391" s="17"/>
    </row>
    <row r="1392" s="3" customFormat="1" ht="12" customHeight="1">
      <c r="D1392" s="17"/>
    </row>
    <row r="1393" s="3" customFormat="1" ht="12" customHeight="1">
      <c r="D1393" s="17"/>
    </row>
    <row r="1394" s="3" customFormat="1" ht="12" customHeight="1">
      <c r="D1394" s="17"/>
    </row>
    <row r="1395" s="3" customFormat="1" ht="12" customHeight="1">
      <c r="D1395" s="17"/>
    </row>
    <row r="1396" s="3" customFormat="1" ht="12" customHeight="1">
      <c r="D1396" s="17"/>
    </row>
    <row r="1397" s="3" customFormat="1" ht="12" customHeight="1">
      <c r="D1397" s="17"/>
    </row>
    <row r="1398" s="3" customFormat="1" ht="12" customHeight="1">
      <c r="D1398" s="17"/>
    </row>
    <row r="1399" s="3" customFormat="1" ht="12" customHeight="1">
      <c r="D1399" s="17"/>
    </row>
    <row r="1400" s="3" customFormat="1" ht="12" customHeight="1">
      <c r="D1400" s="17"/>
    </row>
    <row r="1401" s="3" customFormat="1" ht="12" customHeight="1">
      <c r="D1401" s="17"/>
    </row>
    <row r="1402" s="3" customFormat="1" ht="12" customHeight="1">
      <c r="D1402" s="17"/>
    </row>
    <row r="1403" s="3" customFormat="1" ht="12" customHeight="1">
      <c r="D1403" s="17"/>
    </row>
    <row r="1404" s="3" customFormat="1" ht="12" customHeight="1">
      <c r="D1404" s="17"/>
    </row>
    <row r="1405" s="3" customFormat="1" ht="12" customHeight="1">
      <c r="D1405" s="17"/>
    </row>
    <row r="1406" s="3" customFormat="1" ht="12" customHeight="1">
      <c r="D1406" s="17"/>
    </row>
    <row r="1407" s="3" customFormat="1" ht="12" customHeight="1">
      <c r="D1407" s="17"/>
    </row>
    <row r="1408" s="3" customFormat="1" ht="12" customHeight="1">
      <c r="D1408" s="17"/>
    </row>
    <row r="1409" s="3" customFormat="1" ht="12" customHeight="1">
      <c r="D1409" s="17"/>
    </row>
    <row r="1410" s="3" customFormat="1" ht="12" customHeight="1">
      <c r="D1410" s="17"/>
    </row>
    <row r="1411" s="3" customFormat="1" ht="12" customHeight="1">
      <c r="D1411" s="17"/>
    </row>
    <row r="1412" s="3" customFormat="1" ht="12" customHeight="1">
      <c r="D1412" s="17"/>
    </row>
    <row r="1413" s="3" customFormat="1" ht="12" customHeight="1">
      <c r="D1413" s="17"/>
    </row>
    <row r="1414" s="3" customFormat="1" ht="12" customHeight="1">
      <c r="D1414" s="17"/>
    </row>
    <row r="1415" s="3" customFormat="1" ht="12" customHeight="1">
      <c r="D1415" s="17"/>
    </row>
    <row r="1416" s="3" customFormat="1" ht="12" customHeight="1">
      <c r="D1416" s="17"/>
    </row>
    <row r="1417" s="3" customFormat="1" ht="12" customHeight="1">
      <c r="D1417" s="17"/>
    </row>
    <row r="1418" s="3" customFormat="1" ht="12" customHeight="1">
      <c r="D1418" s="17"/>
    </row>
    <row r="1419" s="3" customFormat="1" ht="12" customHeight="1">
      <c r="D1419" s="17"/>
    </row>
    <row r="1420" s="3" customFormat="1" ht="12" customHeight="1">
      <c r="D1420" s="17"/>
    </row>
    <row r="1421" s="3" customFormat="1" ht="12" customHeight="1">
      <c r="D1421" s="17"/>
    </row>
    <row r="1422" s="3" customFormat="1" ht="12" customHeight="1">
      <c r="D1422" s="17"/>
    </row>
    <row r="1423" s="3" customFormat="1" ht="12" customHeight="1">
      <c r="D1423" s="17"/>
    </row>
    <row r="1424" s="3" customFormat="1" ht="12" customHeight="1">
      <c r="D1424" s="17"/>
    </row>
    <row r="1425" s="3" customFormat="1" ht="12" customHeight="1">
      <c r="D1425" s="17"/>
    </row>
    <row r="1426" s="3" customFormat="1" ht="12" customHeight="1">
      <c r="D1426" s="17"/>
    </row>
    <row r="1427" s="3" customFormat="1" ht="12" customHeight="1">
      <c r="D1427" s="17"/>
    </row>
    <row r="1428" s="3" customFormat="1" ht="12" customHeight="1">
      <c r="D1428" s="17"/>
    </row>
    <row r="1429" s="3" customFormat="1" ht="12" customHeight="1">
      <c r="D1429" s="17"/>
    </row>
    <row r="1430" s="3" customFormat="1" ht="12" customHeight="1">
      <c r="D1430" s="17"/>
    </row>
    <row r="1431" s="3" customFormat="1" ht="12" customHeight="1">
      <c r="D1431" s="17"/>
    </row>
    <row r="1432" s="3" customFormat="1" ht="12" customHeight="1">
      <c r="D1432" s="17"/>
    </row>
    <row r="1433" s="3" customFormat="1" ht="12" customHeight="1">
      <c r="D1433" s="17"/>
    </row>
    <row r="1434" s="3" customFormat="1" ht="12" customHeight="1">
      <c r="D1434" s="17"/>
    </row>
    <row r="1435" s="3" customFormat="1" ht="12" customHeight="1">
      <c r="D1435" s="17"/>
    </row>
    <row r="1436" s="3" customFormat="1" ht="12" customHeight="1">
      <c r="D1436" s="17"/>
    </row>
    <row r="1437" s="3" customFormat="1" ht="12" customHeight="1">
      <c r="D1437" s="17"/>
    </row>
    <row r="1438" s="3" customFormat="1" ht="12" customHeight="1">
      <c r="D1438" s="17"/>
    </row>
    <row r="1439" s="3" customFormat="1" ht="12" customHeight="1">
      <c r="D1439" s="17"/>
    </row>
    <row r="1440" s="3" customFormat="1" ht="12" customHeight="1">
      <c r="D1440" s="17"/>
    </row>
    <row r="1441" s="3" customFormat="1" ht="12" customHeight="1">
      <c r="D1441" s="17"/>
    </row>
    <row r="1442" s="3" customFormat="1" ht="12" customHeight="1">
      <c r="D1442" s="17"/>
    </row>
    <row r="1443" s="3" customFormat="1" ht="12" customHeight="1">
      <c r="D1443" s="17"/>
    </row>
    <row r="1444" s="3" customFormat="1" ht="12" customHeight="1">
      <c r="D1444" s="17"/>
    </row>
    <row r="1445" s="3" customFormat="1" ht="12" customHeight="1">
      <c r="D1445" s="17"/>
    </row>
    <row r="1446" s="3" customFormat="1" ht="12" customHeight="1">
      <c r="D1446" s="17"/>
    </row>
    <row r="1447" s="3" customFormat="1" ht="12" customHeight="1">
      <c r="D1447" s="17"/>
    </row>
    <row r="1448" s="3" customFormat="1" ht="12" customHeight="1">
      <c r="D1448" s="17"/>
    </row>
    <row r="1449" s="3" customFormat="1" ht="12" customHeight="1">
      <c r="D1449" s="17"/>
    </row>
    <row r="1450" s="3" customFormat="1" ht="12" customHeight="1">
      <c r="D1450" s="17"/>
    </row>
    <row r="1451" s="3" customFormat="1" ht="12" customHeight="1">
      <c r="D1451" s="17"/>
    </row>
    <row r="1452" s="3" customFormat="1" ht="12" customHeight="1">
      <c r="D1452" s="17"/>
    </row>
    <row r="1453" s="3" customFormat="1" ht="12" customHeight="1">
      <c r="D1453" s="17"/>
    </row>
    <row r="1454" s="3" customFormat="1" ht="12" customHeight="1">
      <c r="D1454" s="17"/>
    </row>
    <row r="1455" s="3" customFormat="1" ht="12" customHeight="1">
      <c r="D1455" s="17"/>
    </row>
    <row r="1456" s="3" customFormat="1" ht="12" customHeight="1">
      <c r="D1456" s="17"/>
    </row>
    <row r="1457" s="3" customFormat="1" ht="12" customHeight="1">
      <c r="D1457" s="17"/>
    </row>
    <row r="1458" s="3" customFormat="1" ht="12" customHeight="1">
      <c r="D1458" s="17"/>
    </row>
    <row r="1459" s="3" customFormat="1" ht="12" customHeight="1">
      <c r="D1459" s="17"/>
    </row>
    <row r="1460" s="3" customFormat="1" ht="12" customHeight="1">
      <c r="D1460" s="17"/>
    </row>
    <row r="1461" s="3" customFormat="1" ht="12" customHeight="1">
      <c r="D1461" s="17"/>
    </row>
    <row r="1462" s="3" customFormat="1" ht="12" customHeight="1">
      <c r="D1462" s="17"/>
    </row>
    <row r="1463" s="3" customFormat="1" ht="12" customHeight="1">
      <c r="D1463" s="17"/>
    </row>
    <row r="1464" s="3" customFormat="1" ht="12" customHeight="1">
      <c r="D1464" s="17"/>
    </row>
    <row r="1465" s="3" customFormat="1" ht="12" customHeight="1">
      <c r="D1465" s="17"/>
    </row>
    <row r="1466" s="3" customFormat="1" ht="12" customHeight="1">
      <c r="D1466" s="17"/>
    </row>
    <row r="1467" s="3" customFormat="1" ht="12" customHeight="1">
      <c r="D1467" s="17"/>
    </row>
    <row r="1468" s="3" customFormat="1" ht="12" customHeight="1">
      <c r="D1468" s="17"/>
    </row>
    <row r="1469" s="3" customFormat="1" ht="12" customHeight="1">
      <c r="D1469" s="17"/>
    </row>
    <row r="1470" s="3" customFormat="1" ht="12" customHeight="1">
      <c r="D1470" s="17"/>
    </row>
    <row r="1471" s="3" customFormat="1" ht="12" customHeight="1">
      <c r="D1471" s="17"/>
    </row>
    <row r="1472" s="3" customFormat="1" ht="12" customHeight="1">
      <c r="D1472" s="17"/>
    </row>
    <row r="1473" s="3" customFormat="1" ht="12" customHeight="1">
      <c r="D1473" s="17"/>
    </row>
    <row r="1474" s="3" customFormat="1" ht="12" customHeight="1">
      <c r="D1474" s="17"/>
    </row>
    <row r="1475" s="3" customFormat="1" ht="12" customHeight="1">
      <c r="D1475" s="17"/>
    </row>
    <row r="1476" s="3" customFormat="1" ht="12" customHeight="1">
      <c r="D1476" s="17"/>
    </row>
    <row r="1477" s="3" customFormat="1" ht="12" customHeight="1">
      <c r="D1477" s="17"/>
    </row>
    <row r="1478" s="3" customFormat="1" ht="12" customHeight="1">
      <c r="D1478" s="17"/>
    </row>
    <row r="1479" s="3" customFormat="1" ht="12" customHeight="1">
      <c r="D1479" s="17"/>
    </row>
    <row r="1480" s="3" customFormat="1" ht="12" customHeight="1">
      <c r="D1480" s="17"/>
    </row>
    <row r="1481" s="3" customFormat="1" ht="12" customHeight="1">
      <c r="D1481" s="17"/>
    </row>
    <row r="1482" s="3" customFormat="1" ht="12" customHeight="1">
      <c r="D1482" s="17"/>
    </row>
    <row r="1483" s="3" customFormat="1" ht="12" customHeight="1">
      <c r="D1483" s="17"/>
    </row>
    <row r="1484" s="3" customFormat="1" ht="12" customHeight="1">
      <c r="D1484" s="17"/>
    </row>
    <row r="1485" s="3" customFormat="1" ht="12" customHeight="1">
      <c r="D1485" s="17"/>
    </row>
    <row r="1486" s="3" customFormat="1" ht="12" customHeight="1">
      <c r="D1486" s="17"/>
    </row>
    <row r="1487" s="3" customFormat="1" ht="12" customHeight="1">
      <c r="D1487" s="17"/>
    </row>
    <row r="1488" s="3" customFormat="1" ht="12" customHeight="1">
      <c r="D1488" s="17"/>
    </row>
    <row r="1489" s="3" customFormat="1" ht="12" customHeight="1">
      <c r="D1489" s="17"/>
    </row>
    <row r="1490" s="3" customFormat="1" ht="12" customHeight="1">
      <c r="D1490" s="17"/>
    </row>
    <row r="1491" s="3" customFormat="1" ht="12" customHeight="1">
      <c r="D1491" s="17"/>
    </row>
    <row r="1492" s="3" customFormat="1" ht="12" customHeight="1">
      <c r="D1492" s="17"/>
    </row>
    <row r="1493" s="3" customFormat="1" ht="12" customHeight="1">
      <c r="D1493" s="17"/>
    </row>
    <row r="1494" s="3" customFormat="1" ht="12" customHeight="1">
      <c r="D1494" s="17"/>
    </row>
    <row r="1495" s="3" customFormat="1" ht="12" customHeight="1">
      <c r="D1495" s="17"/>
    </row>
    <row r="1496" s="3" customFormat="1" ht="12" customHeight="1">
      <c r="D1496" s="17"/>
    </row>
    <row r="1497" s="3" customFormat="1" ht="12" customHeight="1">
      <c r="D1497" s="17"/>
    </row>
    <row r="1498" s="3" customFormat="1" ht="12" customHeight="1">
      <c r="D1498" s="17"/>
    </row>
    <row r="1499" s="3" customFormat="1" ht="12" customHeight="1">
      <c r="D1499" s="17"/>
    </row>
    <row r="1500" s="3" customFormat="1" ht="12" customHeight="1">
      <c r="D1500" s="17"/>
    </row>
    <row r="1501" s="3" customFormat="1" ht="12" customHeight="1">
      <c r="D1501" s="17"/>
    </row>
    <row r="1502" s="3" customFormat="1" ht="12" customHeight="1">
      <c r="D1502" s="17"/>
    </row>
    <row r="1503" s="3" customFormat="1" ht="12" customHeight="1">
      <c r="D1503" s="17"/>
    </row>
    <row r="1504" s="3" customFormat="1" ht="12" customHeight="1">
      <c r="D1504" s="17"/>
    </row>
    <row r="1505" s="3" customFormat="1" ht="12" customHeight="1">
      <c r="D1505" s="17"/>
    </row>
    <row r="1506" s="3" customFormat="1" ht="12" customHeight="1">
      <c r="D1506" s="17"/>
    </row>
    <row r="1507" s="3" customFormat="1" ht="12" customHeight="1">
      <c r="D1507" s="17"/>
    </row>
    <row r="1508" s="3" customFormat="1" ht="12" customHeight="1">
      <c r="D1508" s="17"/>
    </row>
    <row r="1509" s="3" customFormat="1" ht="12" customHeight="1">
      <c r="D1509" s="17"/>
    </row>
    <row r="1510" s="3" customFormat="1" ht="12" customHeight="1">
      <c r="D1510" s="17"/>
    </row>
    <row r="1511" s="3" customFormat="1" ht="12" customHeight="1">
      <c r="D1511" s="17"/>
    </row>
    <row r="1512" s="3" customFormat="1" ht="12" customHeight="1">
      <c r="D1512" s="17"/>
    </row>
    <row r="1513" s="3" customFormat="1" ht="12" customHeight="1">
      <c r="D1513" s="17"/>
    </row>
    <row r="1514" s="3" customFormat="1" ht="12" customHeight="1">
      <c r="D1514" s="17"/>
    </row>
    <row r="1515" s="3" customFormat="1" ht="12" customHeight="1">
      <c r="D1515" s="17"/>
    </row>
    <row r="1516" s="3" customFormat="1" ht="12" customHeight="1">
      <c r="D1516" s="17"/>
    </row>
    <row r="1517" s="3" customFormat="1" ht="12" customHeight="1">
      <c r="D1517" s="17"/>
    </row>
    <row r="1518" s="3" customFormat="1" ht="12" customHeight="1">
      <c r="D1518" s="17"/>
    </row>
    <row r="1519" s="3" customFormat="1" ht="12" customHeight="1">
      <c r="D1519" s="17"/>
    </row>
    <row r="1520" s="3" customFormat="1" ht="12" customHeight="1">
      <c r="D1520" s="17"/>
    </row>
    <row r="1521" s="3" customFormat="1" ht="12" customHeight="1">
      <c r="D1521" s="17"/>
    </row>
    <row r="1522" s="3" customFormat="1" ht="12" customHeight="1">
      <c r="D1522" s="17"/>
    </row>
    <row r="1523" s="3" customFormat="1" ht="12" customHeight="1">
      <c r="D1523" s="17"/>
    </row>
    <row r="1524" s="3" customFormat="1" ht="12" customHeight="1">
      <c r="D1524" s="17"/>
    </row>
    <row r="1525" s="3" customFormat="1" ht="12" customHeight="1">
      <c r="D1525" s="17"/>
    </row>
    <row r="1526" s="3" customFormat="1" ht="12" customHeight="1">
      <c r="D1526" s="17"/>
    </row>
    <row r="1527" s="3" customFormat="1" ht="12" customHeight="1">
      <c r="D1527" s="17"/>
    </row>
    <row r="1528" s="3" customFormat="1" ht="12" customHeight="1">
      <c r="D1528" s="17"/>
    </row>
    <row r="1529" s="3" customFormat="1" ht="12" customHeight="1">
      <c r="D1529" s="17"/>
    </row>
    <row r="1530" s="3" customFormat="1" ht="12" customHeight="1">
      <c r="D1530" s="17"/>
    </row>
    <row r="1531" s="3" customFormat="1" ht="12" customHeight="1">
      <c r="D1531" s="17"/>
    </row>
    <row r="1532" s="3" customFormat="1" ht="12" customHeight="1">
      <c r="D1532" s="17"/>
    </row>
    <row r="1533" s="3" customFormat="1" ht="12" customHeight="1">
      <c r="D1533" s="17"/>
    </row>
    <row r="1534" s="3" customFormat="1" ht="12" customHeight="1">
      <c r="D1534" s="17"/>
    </row>
    <row r="1535" s="3" customFormat="1" ht="12" customHeight="1">
      <c r="D1535" s="17"/>
    </row>
    <row r="1536" s="3" customFormat="1" ht="12" customHeight="1">
      <c r="D1536" s="17"/>
    </row>
    <row r="1537" s="3" customFormat="1" ht="12" customHeight="1">
      <c r="D1537" s="17"/>
    </row>
    <row r="1538" s="3" customFormat="1" ht="12" customHeight="1">
      <c r="D1538" s="17"/>
    </row>
    <row r="1539" s="3" customFormat="1" ht="12" customHeight="1">
      <c r="D1539" s="17"/>
    </row>
    <row r="1540" s="3" customFormat="1" ht="12" customHeight="1">
      <c r="D1540" s="17"/>
    </row>
    <row r="1541" s="3" customFormat="1" ht="12" customHeight="1">
      <c r="D1541" s="17"/>
    </row>
    <row r="1542" s="3" customFormat="1" ht="12" customHeight="1">
      <c r="D1542" s="17"/>
    </row>
    <row r="1543" s="3" customFormat="1" ht="12" customHeight="1">
      <c r="D1543" s="17"/>
    </row>
    <row r="1544" s="3" customFormat="1" ht="12" customHeight="1">
      <c r="D1544" s="17"/>
    </row>
    <row r="1545" s="3" customFormat="1" ht="12" customHeight="1">
      <c r="D1545" s="17"/>
    </row>
    <row r="1546" s="3" customFormat="1" ht="12" customHeight="1">
      <c r="D1546" s="17"/>
    </row>
    <row r="1547" s="3" customFormat="1" ht="12" customHeight="1">
      <c r="D1547" s="17"/>
    </row>
    <row r="1548" s="3" customFormat="1" ht="12" customHeight="1">
      <c r="D1548" s="17"/>
    </row>
    <row r="1549" s="3" customFormat="1" ht="12" customHeight="1">
      <c r="D1549" s="17"/>
    </row>
    <row r="1550" s="3" customFormat="1" ht="12" customHeight="1">
      <c r="D1550" s="17"/>
    </row>
    <row r="1551" s="3" customFormat="1" ht="12" customHeight="1">
      <c r="D1551" s="17"/>
    </row>
    <row r="1552" s="3" customFormat="1" ht="12" customHeight="1">
      <c r="D1552" s="17"/>
    </row>
    <row r="1553" s="3" customFormat="1" ht="12" customHeight="1">
      <c r="D1553" s="17"/>
    </row>
    <row r="1554" s="3" customFormat="1" ht="12" customHeight="1">
      <c r="D1554" s="17"/>
    </row>
    <row r="1555" s="3" customFormat="1" ht="12" customHeight="1">
      <c r="D1555" s="17"/>
    </row>
    <row r="1556" s="3" customFormat="1" ht="12" customHeight="1">
      <c r="D1556" s="17"/>
    </row>
    <row r="1557" s="3" customFormat="1" ht="12" customHeight="1">
      <c r="D1557" s="17"/>
    </row>
    <row r="1558" s="3" customFormat="1" ht="12" customHeight="1">
      <c r="D1558" s="17"/>
    </row>
    <row r="1559" s="3" customFormat="1" ht="12" customHeight="1">
      <c r="D1559" s="17"/>
    </row>
    <row r="1560" s="3" customFormat="1" ht="12" customHeight="1">
      <c r="D1560" s="17"/>
    </row>
    <row r="1561" s="3" customFormat="1" ht="12" customHeight="1">
      <c r="D1561" s="17"/>
    </row>
    <row r="1562" s="3" customFormat="1" ht="12" customHeight="1">
      <c r="D1562" s="17"/>
    </row>
    <row r="1563" s="3" customFormat="1" ht="12" customHeight="1">
      <c r="D1563" s="17"/>
    </row>
    <row r="1564" s="3" customFormat="1" ht="12" customHeight="1">
      <c r="D1564" s="17"/>
    </row>
    <row r="1565" s="3" customFormat="1" ht="12" customHeight="1">
      <c r="D1565" s="17"/>
    </row>
    <row r="1566" s="3" customFormat="1" ht="12" customHeight="1">
      <c r="D1566" s="17"/>
    </row>
    <row r="1567" s="3" customFormat="1" ht="12" customHeight="1">
      <c r="D1567" s="17"/>
    </row>
    <row r="1568" s="3" customFormat="1" ht="12" customHeight="1">
      <c r="D1568" s="17"/>
    </row>
    <row r="1569" s="3" customFormat="1" ht="12" customHeight="1">
      <c r="D1569" s="17"/>
    </row>
    <row r="1570" s="3" customFormat="1" ht="12" customHeight="1">
      <c r="D1570" s="17"/>
    </row>
    <row r="1571" s="3" customFormat="1" ht="12" customHeight="1">
      <c r="D1571" s="17"/>
    </row>
    <row r="1572" s="3" customFormat="1" ht="12" customHeight="1">
      <c r="D1572" s="17"/>
    </row>
    <row r="1573" s="3" customFormat="1" ht="12" customHeight="1">
      <c r="D1573" s="17"/>
    </row>
    <row r="1574" s="3" customFormat="1" ht="12" customHeight="1">
      <c r="D1574" s="17"/>
    </row>
    <row r="1575" s="3" customFormat="1" ht="12" customHeight="1">
      <c r="D1575" s="17"/>
    </row>
    <row r="1576" s="3" customFormat="1" ht="12" customHeight="1">
      <c r="D1576" s="17"/>
    </row>
    <row r="1577" s="3" customFormat="1" ht="12" customHeight="1">
      <c r="D1577" s="17"/>
    </row>
    <row r="1578" s="3" customFormat="1" ht="12" customHeight="1">
      <c r="D1578" s="17"/>
    </row>
    <row r="1579" s="3" customFormat="1" ht="12" customHeight="1">
      <c r="D1579" s="17"/>
    </row>
    <row r="1580" s="3" customFormat="1" ht="12" customHeight="1">
      <c r="D1580" s="17"/>
    </row>
    <row r="1581" s="3" customFormat="1" ht="12" customHeight="1">
      <c r="D1581" s="17"/>
    </row>
    <row r="1582" s="3" customFormat="1" ht="12" customHeight="1">
      <c r="D1582" s="17"/>
    </row>
    <row r="1583" s="3" customFormat="1" ht="12" customHeight="1">
      <c r="D1583" s="17"/>
    </row>
    <row r="1584" s="3" customFormat="1" ht="12" customHeight="1">
      <c r="D1584" s="17"/>
    </row>
    <row r="1585" s="3" customFormat="1" ht="12" customHeight="1">
      <c r="D1585" s="17"/>
    </row>
  </sheetData>
  <sheetProtection/>
  <mergeCells count="67">
    <mergeCell ref="C2:AG2"/>
    <mergeCell ref="C3:AG3"/>
    <mergeCell ref="C4:AG4"/>
    <mergeCell ref="C5:AG5"/>
    <mergeCell ref="C6:AG6"/>
    <mergeCell ref="C8:AG8"/>
    <mergeCell ref="B10:D10"/>
    <mergeCell ref="F10:Y10"/>
    <mergeCell ref="AC10:AD13"/>
    <mergeCell ref="AE10:AF10"/>
    <mergeCell ref="B11:D11"/>
    <mergeCell ref="F11:Y11"/>
    <mergeCell ref="AE11:AF11"/>
    <mergeCell ref="B12:D12"/>
    <mergeCell ref="F12:Y12"/>
    <mergeCell ref="AE12:AF12"/>
    <mergeCell ref="AG15:AG16"/>
    <mergeCell ref="B13:D13"/>
    <mergeCell ref="F13:Y13"/>
    <mergeCell ref="AE13:AF13"/>
    <mergeCell ref="B15:B16"/>
    <mergeCell ref="C15:C16"/>
    <mergeCell ref="D15:D16"/>
    <mergeCell ref="E15:E16"/>
    <mergeCell ref="F15:U15"/>
    <mergeCell ref="V15:Y15"/>
    <mergeCell ref="D77:D79"/>
    <mergeCell ref="AB15:AB16"/>
    <mergeCell ref="AC15:AC16"/>
    <mergeCell ref="AD15:AD16"/>
    <mergeCell ref="AE15:AE16"/>
    <mergeCell ref="AF15:AF16"/>
    <mergeCell ref="Z15:AA15"/>
    <mergeCell ref="B80:E80"/>
    <mergeCell ref="B83:I83"/>
    <mergeCell ref="B84:C84"/>
    <mergeCell ref="B85:C85"/>
    <mergeCell ref="B86:C86"/>
    <mergeCell ref="B64:D64"/>
    <mergeCell ref="B65:C79"/>
    <mergeCell ref="D65:D67"/>
    <mergeCell ref="D69:D71"/>
    <mergeCell ref="D73:D75"/>
    <mergeCell ref="B87:C87"/>
    <mergeCell ref="B88:C88"/>
    <mergeCell ref="B89:C89"/>
    <mergeCell ref="B90:C90"/>
    <mergeCell ref="B91:C91"/>
    <mergeCell ref="B92:C92"/>
    <mergeCell ref="E84:L84"/>
    <mergeCell ref="M84:U84"/>
    <mergeCell ref="E85:L85"/>
    <mergeCell ref="M85:U85"/>
    <mergeCell ref="E86:L86"/>
    <mergeCell ref="M86:U86"/>
    <mergeCell ref="E87:L87"/>
    <mergeCell ref="M87:U87"/>
    <mergeCell ref="E88:L88"/>
    <mergeCell ref="M88:U88"/>
    <mergeCell ref="E89:L89"/>
    <mergeCell ref="M89:U89"/>
    <mergeCell ref="E90:L90"/>
    <mergeCell ref="M90:U90"/>
    <mergeCell ref="E91:L91"/>
    <mergeCell ref="M91:U91"/>
    <mergeCell ref="E92:L92"/>
    <mergeCell ref="M92:U92"/>
  </mergeCells>
  <printOptions/>
  <pageMargins left="0.5118110236220472" right="0.5118110236220472" top="0.5511811023622047" bottom="0.5511811023622047" header="0.31496062992125984" footer="0.31496062992125984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HANIN</cp:lastModifiedBy>
  <cp:lastPrinted>2018-03-30T09:47:42Z</cp:lastPrinted>
  <dcterms:created xsi:type="dcterms:W3CDTF">2018-03-02T04:51:20Z</dcterms:created>
  <dcterms:modified xsi:type="dcterms:W3CDTF">2022-01-06T07:17:12Z</dcterms:modified>
  <cp:category/>
  <cp:version/>
  <cp:contentType/>
  <cp:contentStatus/>
</cp:coreProperties>
</file>